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1" activeTab="1"/>
  </bookViews>
  <sheets>
    <sheet name="дотация сбалансиров." sheetId="1" state="hidden" r:id="rId1"/>
    <sheet name="анализ дох и расх" sheetId="2" r:id="rId2"/>
    <sheet name="резерв" sheetId="3" state="hidden" r:id="rId3"/>
    <sheet name="межбюдж" sheetId="4" state="hidden" r:id="rId4"/>
    <sheet name="межбюдж (2)" sheetId="5" state="hidden" r:id="rId5"/>
    <sheet name="гарантии" sheetId="6" state="hidden" r:id="rId6"/>
  </sheets>
  <definedNames>
    <definedName name="_xlnm.Print_Area" localSheetId="1">'анализ дох и расх'!$A$1:$I$75</definedName>
  </definedNames>
  <calcPr fullCalcOnLoad="1"/>
</workbook>
</file>

<file path=xl/sharedStrings.xml><?xml version="1.0" encoding="utf-8"?>
<sst xmlns="http://schemas.openxmlformats.org/spreadsheetml/2006/main" count="332" uniqueCount="225">
  <si>
    <t>Национальная экономика</t>
  </si>
  <si>
    <t>000 100 00000 00 0000 000</t>
  </si>
  <si>
    <t xml:space="preserve">000 101 02000 01 0000 110 </t>
  </si>
  <si>
    <t>Налог на доходы физических лиц</t>
  </si>
  <si>
    <t xml:space="preserve">000 105 03000 01 0000 110 </t>
  </si>
  <si>
    <t>Единый сельскохозяйственный налог</t>
  </si>
  <si>
    <t>000 111 00000 00 0000 000</t>
  </si>
  <si>
    <t>Доходы от использования имущества, находящегося в гос. и муниципальной собственности</t>
  </si>
  <si>
    <t>000 111 05010 00 0000 120</t>
  </si>
  <si>
    <t>Прочие поступления от использования имущества, находящегося в  собственности муниципальных районов</t>
  </si>
  <si>
    <t>000 114 00000 00 0000 000</t>
  </si>
  <si>
    <t>Доходы от продажи материальных и нематериальных  активов</t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</si>
  <si>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поселений муниципальных районов</t>
  </si>
  <si>
    <t>000 117 00000 00 0000 000</t>
  </si>
  <si>
    <t>Прочие неналоговые доходы</t>
  </si>
  <si>
    <t>000 117 01000 00 0000 180</t>
  </si>
  <si>
    <t>Невыясненные поступления</t>
  </si>
  <si>
    <t>000 117 02000 03 0000 120</t>
  </si>
  <si>
    <t>Возмещение потерь сельскохозяйственного производства, связанных с изъятием сельскохозяйственных угодий</t>
  </si>
  <si>
    <t>000 117 05000 00 0000 180</t>
  </si>
  <si>
    <t>000 117 08000 00 0000 180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</si>
  <si>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</si>
  <si>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000 2 00 00000 00 0000 000</t>
  </si>
  <si>
    <t>БЕЗВОЗМЕЗДНЫЕ ПОСТУПЛЕНИЯ</t>
  </si>
  <si>
    <t>000 202 01000 00 0000 151</t>
  </si>
  <si>
    <t>Дотации</t>
  </si>
  <si>
    <t>000 202 03000 00 0000 151</t>
  </si>
  <si>
    <t>Субвенции</t>
  </si>
  <si>
    <t>0100</t>
  </si>
  <si>
    <t>Общегосударственные вопросы</t>
  </si>
  <si>
    <t>0102</t>
  </si>
  <si>
    <t>0104</t>
  </si>
  <si>
    <t>0107</t>
  </si>
  <si>
    <t>Другие общегосударственные вопросы</t>
  </si>
  <si>
    <t>0400</t>
  </si>
  <si>
    <t>0409</t>
  </si>
  <si>
    <t>Дорожное хозяйство</t>
  </si>
  <si>
    <t>0412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</si>
  <si>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</si>
  <si>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</si>
  <si>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</si>
  <si>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</si>
  <si>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</si>
  <si>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 и средства массовой информации</t>
  </si>
  <si>
    <t>0801</t>
  </si>
  <si>
    <t>Культура</t>
  </si>
  <si>
    <t>Физическая культура и спорт</t>
  </si>
  <si>
    <t>итого</t>
  </si>
  <si>
    <t>код</t>
  </si>
  <si>
    <t>РАЗДЕЛ 1. ДОХОДЫ</t>
  </si>
  <si>
    <t>(тыс.руб.)</t>
  </si>
  <si>
    <t>НАИМЕНОВАНИЕ ПОКАЗАТЕЛЯ</t>
  </si>
  <si>
    <t>000 111 03050 00 0000 120</t>
  </si>
  <si>
    <t>Проценты, полученные от представления бюджетных кредитов внутри страны</t>
  </si>
  <si>
    <t>Арендная плата за земельные участки, государственная собственность на которые не разграничена и поступления от продажи права на заключение договоров аренды  указанных земельных участков</t>
  </si>
  <si>
    <t>Доходы от сдачи в аренду имущества, находящегося в государственной и муниципальной собственности</t>
  </si>
  <si>
    <t>000 111 08045 05 0000 120</t>
  </si>
  <si>
    <t xml:space="preserve">Итого доходов </t>
  </si>
  <si>
    <t>РАЗДЕЛ 2. РАСХОДЫ</t>
  </si>
  <si>
    <t>Функционирование высшего должностного лица субъекта РФ и органа местного самоуправления</t>
  </si>
  <si>
    <t>000 01 06 08 00 010000 640</t>
  </si>
  <si>
    <t>Профицит бюджета                                                                 Дефицит бюджета</t>
  </si>
  <si>
    <t>РАЗДЕЛ 3. ИСТОЧНИКИ  ФИНАНСИРОВАНИЯ ДЕФИЦИТОВ БЮДЖЕТОВ</t>
  </si>
  <si>
    <t>000 09 00 00 00 00 0000 000</t>
  </si>
  <si>
    <t>Источники финансирования дефицита бюджета</t>
  </si>
  <si>
    <t>000 08 00 00 00 00 0000 000</t>
  </si>
  <si>
    <t>Остатки средств бюджетов</t>
  </si>
  <si>
    <t>000 08 00 00 00 00 0000 510</t>
  </si>
  <si>
    <t>Увеличение остатков средств бюджетов</t>
  </si>
  <si>
    <t>000 08 00 00 00 00 0000 610</t>
  </si>
  <si>
    <t>Уменьшение остатков средств бюджетов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</si>
  <si>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</si>
  <si>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проведения выборов и референдумов </t>
  </si>
  <si>
    <t>Итого расходов</t>
  </si>
  <si>
    <t>000 01 03 00 00 05 0000 810</t>
  </si>
  <si>
    <t>Погашение бюджетом муниципального района кредитов от других бюджетов</t>
  </si>
  <si>
    <t>000 01 06 05 01 05 0000 640</t>
  </si>
  <si>
    <t>Возврат бюджетных кредитов, предоставленных юридическим лицам из бюджета муниципального района</t>
  </si>
  <si>
    <t>№ п/п</t>
  </si>
  <si>
    <t>Наименование поселений</t>
  </si>
  <si>
    <t xml:space="preserve"> </t>
  </si>
  <si>
    <t>ДОХОДЫ</t>
  </si>
  <si>
    <t>тыс.рублей</t>
  </si>
  <si>
    <t>Вид долга</t>
  </si>
  <si>
    <t>На начало года</t>
  </si>
  <si>
    <t>На отчетную дату</t>
  </si>
  <si>
    <t>в том числе: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</si>
  <si>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</si>
  <si>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</si>
  <si>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</si>
  <si>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</si>
  <si>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</si>
  <si>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</si>
  <si>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</si>
  <si>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</si>
  <si>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</si>
  <si>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 xml:space="preserve">Кредитные соглашения и договоры </t>
  </si>
  <si>
    <t>4.3.</t>
  </si>
  <si>
    <t>5.1.</t>
  </si>
  <si>
    <t>5.2.</t>
  </si>
  <si>
    <t>5.3.</t>
  </si>
  <si>
    <t>Всего за отчетный период</t>
  </si>
  <si>
    <t>Бюджетные назначения</t>
  </si>
  <si>
    <t>Фактическое финансирование</t>
  </si>
  <si>
    <t>% финансирования</t>
  </si>
  <si>
    <t>на год</t>
  </si>
  <si>
    <t>на отчетный период</t>
  </si>
  <si>
    <t>к году</t>
  </si>
  <si>
    <t>к отчетному периоду</t>
  </si>
  <si>
    <t>гр.5/гр.3</t>
  </si>
  <si>
    <t>гр.5/гр.4</t>
  </si>
  <si>
    <t>Дата</t>
  </si>
  <si>
    <t>№ документа</t>
  </si>
  <si>
    <t>Наименование распорядителей, получателей бюджетных средств</t>
  </si>
  <si>
    <t>Наименование расходов</t>
  </si>
  <si>
    <t>Остаток средств на счетах на отчетную дату</t>
  </si>
  <si>
    <t>Кассовые расходы</t>
  </si>
  <si>
    <t xml:space="preserve"> Култаевское</t>
  </si>
  <si>
    <t xml:space="preserve"> Курашимское</t>
  </si>
  <si>
    <t xml:space="preserve"> Лобановское</t>
  </si>
  <si>
    <t>Лядовское</t>
  </si>
  <si>
    <t xml:space="preserve"> Мостовское</t>
  </si>
  <si>
    <t xml:space="preserve"> Мулянское</t>
  </si>
  <si>
    <t xml:space="preserve"> Нижнемуллинское</t>
  </si>
  <si>
    <t xml:space="preserve"> Пальниковское</t>
  </si>
  <si>
    <t xml:space="preserve"> Платошинское</t>
  </si>
  <si>
    <t xml:space="preserve"> Рождественское</t>
  </si>
  <si>
    <t xml:space="preserve"> Савинское</t>
  </si>
  <si>
    <t xml:space="preserve"> Соколовское</t>
  </si>
  <si>
    <t xml:space="preserve"> Усть-Качкинское</t>
  </si>
  <si>
    <t xml:space="preserve"> Фроловское</t>
  </si>
  <si>
    <t xml:space="preserve"> Хохловское</t>
  </si>
  <si>
    <t>Юговское</t>
  </si>
  <si>
    <t>Сылвенское</t>
  </si>
  <si>
    <t xml:space="preserve"> Юго-Камское</t>
  </si>
  <si>
    <t>Централизованные кредиты</t>
  </si>
  <si>
    <t>Договоры о предоставлении муниципальных гарантий</t>
  </si>
  <si>
    <t>0111</t>
  </si>
  <si>
    <t>000 111 05035 05 0000 120</t>
  </si>
  <si>
    <t>Возврат прочих бюджетных кредитов (ссуд), предоставленных из бюджета Корсаковского муниципального района</t>
  </si>
  <si>
    <t>И.В.Кофеева</t>
  </si>
  <si>
    <t>Гагаринское</t>
  </si>
  <si>
    <t>Корсаковское</t>
  </si>
  <si>
    <t xml:space="preserve">Марьинское </t>
  </si>
  <si>
    <t>Нечаевское</t>
  </si>
  <si>
    <t>Новомихайловское</t>
  </si>
  <si>
    <t>Парамоновское</t>
  </si>
  <si>
    <t>Спешневское</t>
  </si>
  <si>
    <t>Начальник финансового отдела</t>
  </si>
  <si>
    <t>Марьинское</t>
  </si>
  <si>
    <t>к отчету об исполнении районного</t>
  </si>
  <si>
    <t>Приложение 4</t>
  </si>
  <si>
    <t>0113</t>
  </si>
  <si>
    <t>Другие вопросы в области физической культуры и спорта</t>
  </si>
  <si>
    <t>0200</t>
  </si>
  <si>
    <t>Национальная оборона</t>
  </si>
  <si>
    <t>0203</t>
  </si>
  <si>
    <t>Мобилизационная и войсковая  подготовка</t>
  </si>
  <si>
    <t>1.</t>
  </si>
  <si>
    <t xml:space="preserve">                             бюджета за   2011 г.</t>
  </si>
  <si>
    <t xml:space="preserve">Информация о финансировании   поселений  по состоянию  на  01 января 2012 года  Дотация на сбалансированность </t>
  </si>
  <si>
    <t>Глава сельского поселения</t>
  </si>
  <si>
    <t>Соглашения и договоры, заключенные от имени  Корсаковского сельского поселения, о пролонгации и реструктуризации долговых обязательств района прошлых лет</t>
  </si>
  <si>
    <t>Договоры и соглашения о получении Корсаковским сельским поселением от бюджетов других уровней бюджетной системы Российской Федерации</t>
  </si>
  <si>
    <t xml:space="preserve">Муниципальные займы Корсаковского сельского поселения, осуществляемые путем выпуска ценных бумаг    </t>
  </si>
  <si>
    <t>к отчету об исполнении бюджета</t>
  </si>
  <si>
    <t xml:space="preserve">к отчету об исполнении бюджета  </t>
  </si>
  <si>
    <t xml:space="preserve">к отчету об исполнении бюджета </t>
  </si>
  <si>
    <t>Земельный налог</t>
  </si>
  <si>
    <t>Налог на имущество</t>
  </si>
  <si>
    <t>Субсидии</t>
  </si>
  <si>
    <t>Приложение 3</t>
  </si>
  <si>
    <t>Резервный фонд в 2014 году</t>
  </si>
  <si>
    <t>Приложение 1</t>
  </si>
  <si>
    <t>Гагаринского сельского поселения</t>
  </si>
  <si>
    <t xml:space="preserve">Гагаринского сельского поселения </t>
  </si>
  <si>
    <t>Е.А.Белоконь</t>
  </si>
  <si>
    <r>
      <t xml:space="preserve">Предусмотрено в бюджете поселения на  год- </t>
    </r>
    <r>
      <rPr>
        <b/>
        <sz val="11"/>
        <rFont val="Times New Roman Cyr"/>
        <family val="0"/>
      </rPr>
      <t xml:space="preserve"> 3,0</t>
    </r>
    <r>
      <rPr>
        <sz val="11"/>
        <rFont val="Times New Roman Cyr"/>
        <family val="1"/>
      </rPr>
      <t xml:space="preserve"> тыс.рублей</t>
    </r>
  </si>
  <si>
    <t>Выделено по распоряжению  (постановлению) главы Корсаковского района</t>
  </si>
  <si>
    <t>000 108 00000 00 0000 000</t>
  </si>
  <si>
    <t>Госпошлина</t>
  </si>
  <si>
    <t xml:space="preserve">000 106 01000 00 0000 000 </t>
  </si>
  <si>
    <t>000 106 06000 00 0000 000</t>
  </si>
  <si>
    <t>000 202 02000 00 0000 151</t>
  </si>
  <si>
    <t>000 202 04000 00 0000 151</t>
  </si>
  <si>
    <t>Иные межбюджетные трансферты</t>
  </si>
  <si>
    <t>1000</t>
  </si>
  <si>
    <t>Социальная политика</t>
  </si>
  <si>
    <t>1001</t>
  </si>
  <si>
    <t>Пенсионное обеспечение</t>
  </si>
  <si>
    <t>*</t>
  </si>
  <si>
    <t>за 2015 г.</t>
  </si>
  <si>
    <t>000 114 06014 00 0000 430</t>
  </si>
  <si>
    <t>Другие вопросы в области национальной экономики</t>
  </si>
  <si>
    <t>0502</t>
  </si>
  <si>
    <t>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</si>
  <si>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</si>
  <si>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</si>
  <si>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</si>
  <si>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</si>
  <si>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Информация об использовании средств резервного фонда  по состоянию на 01 января 2016 года</t>
  </si>
  <si>
    <t>бюджета за 2015г.</t>
  </si>
  <si>
    <t xml:space="preserve">Информация о финансировании  межбюджетных трансфертов бюджету Администрации Корсаковского района на 01 января 2016 года  </t>
  </si>
  <si>
    <t>Информация о состоянии муниципального долга Гагаринского сельского поселения по состоянию на 01 января 2016 года</t>
  </si>
  <si>
    <t xml:space="preserve">Информация о дотации бюджету Гагаринского сельского поселения на выравнивание бюджетной обеспеченности  на 01 апреля 2016 года  </t>
  </si>
  <si>
    <t>на 2016 год</t>
  </si>
  <si>
    <t>уточненный план на 2016 год</t>
  </si>
  <si>
    <t>к плану на 2016 г.</t>
  </si>
  <si>
    <t>к уточненному плану на 2016 г.</t>
  </si>
  <si>
    <t>бюджета за  1 квартал 2016 г.</t>
  </si>
  <si>
    <t xml:space="preserve">за  1 квартал 2016 года   </t>
  </si>
  <si>
    <t xml:space="preserve">                     Приложение 5</t>
  </si>
  <si>
    <t>Ульянкин П.В.</t>
  </si>
  <si>
    <t>за 2017 г.</t>
  </si>
  <si>
    <t>АНАЛИЗ ИСПОЛНЕНИЯ бюджета Гагаринского сельского поселения          
за 2 квартал  2018 года</t>
  </si>
  <si>
    <t>План 2018 г.</t>
  </si>
  <si>
    <t>План 2018г.с учетом изменений</t>
  </si>
  <si>
    <t>Исполнено на 31.06.2018г.</t>
  </si>
  <si>
    <t>% исполнения  к плану на 2018 год</t>
  </si>
  <si>
    <t>% исполнения  к плану с учетом изменений на 2018г.</t>
  </si>
  <si>
    <t>% исполнения  к плану на 2018 г.</t>
  </si>
  <si>
    <t>% исполнения  к плану с учетом изменений на 2018 г.</t>
  </si>
  <si>
    <t>Исполнение на 01.07.2018г.</t>
  </si>
  <si>
    <t xml:space="preserve">Отношение </t>
  </si>
  <si>
    <t>Исполнено на 01.01.2019г.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</si>
</sst>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(* #,##0.0_);_(* \(#,##0.0\);_(* &quot;-&quot;??_);_(@_)"/>
    <numFmt numFmtId="193" formatCode="_-* #,##0.0_р_._-;\-* #,##0.0_р_._-;_-* &quot;-&quot;?_р_._-;_-@_-"/>
    <numFmt numFmtId="194" formatCode="#,##0.00_ ;\-#,##0.00\ "/>
    <numFmt numFmtId="195" formatCode="#,##0.000_ ;\-#,##0.000\ "/>
    <numFmt numFmtId="196" formatCode="#,##0_ ;\-#,##0\ "/>
    <numFmt numFmtId="197" formatCode="#,##0.000"/>
    <numFmt numFmtId="198" formatCode="_-* #,##0.000_р_._-;\-* #,##0.000_р_._-;_-* &quot;-&quot;???_р_._-;_-@_-"/>
    <numFmt numFmtId="199" formatCode="_-* #,##0.0000_р_._-;\-* #,##0.0000_р_._-;_-* &quot;-&quot;????_р_._-;_-@_-"/>
    <numFmt numFmtId="200" formatCode="#,##0.0_ ;\-#,##0.0\ "/>
    <numFmt numFmtId="201" formatCode="[$€-2]\ ###,000_);[Red]\([$€-2]\ ###,000\)"/>
    <numFmt numFmtId="202" formatCode="[$-FC19]d\ mmmm\ yyyy\ &quot;г.&quot;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81" fontId="21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81" fontId="2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17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49" fontId="28" fillId="0" borderId="10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181" fontId="30" fillId="0" borderId="13" xfId="0" applyNumberFormat="1" applyFont="1" applyBorder="1" applyAlignment="1">
      <alignment horizontal="center"/>
    </xf>
    <xf numFmtId="0" fontId="31" fillId="0" borderId="14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181" fontId="28" fillId="0" borderId="13" xfId="0" applyNumberFormat="1" applyFont="1" applyBorder="1" applyAlignment="1">
      <alignment horizontal="center"/>
    </xf>
    <xf numFmtId="0" fontId="31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181" fontId="28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8" xfId="0" applyFont="1" applyBorder="1" applyAlignment="1">
      <alignment horizontal="left" vertical="top" wrapText="1"/>
    </xf>
    <xf numFmtId="181" fontId="30" fillId="0" borderId="18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left" wrapText="1"/>
    </xf>
    <xf numFmtId="1" fontId="30" fillId="0" borderId="13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81" fontId="30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8" fillId="0" borderId="14" xfId="0" applyFont="1" applyBorder="1" applyAlignment="1">
      <alignment vertical="center"/>
    </xf>
    <xf numFmtId="0" fontId="28" fillId="0" borderId="17" xfId="0" applyFont="1" applyBorder="1" applyAlignment="1">
      <alignment horizontal="left" wrapText="1"/>
    </xf>
    <xf numFmtId="181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4" xfId="0" applyFont="1" applyBorder="1" applyAlignment="1">
      <alignment/>
    </xf>
    <xf numFmtId="181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Alignment="1">
      <alignment/>
    </xf>
    <xf numFmtId="1" fontId="28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81" fontId="0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81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3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/>
    </xf>
    <xf numFmtId="16" fontId="22" fillId="0" borderId="10" xfId="0" applyNumberFormat="1" applyFont="1" applyBorder="1" applyAlignment="1">
      <alignment horizontal="center" vertical="top"/>
    </xf>
    <xf numFmtId="3" fontId="22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/>
    </xf>
    <xf numFmtId="191" fontId="36" fillId="0" borderId="10" xfId="0" applyNumberFormat="1" applyFont="1" applyBorder="1" applyAlignment="1">
      <alignment horizontal="center" vertical="top"/>
    </xf>
    <xf numFmtId="3" fontId="36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/>
    </xf>
    <xf numFmtId="191" fontId="22" fillId="0" borderId="1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3" fontId="3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2" fontId="25" fillId="0" borderId="10" xfId="0" applyNumberFormat="1" applyFont="1" applyBorder="1" applyAlignment="1">
      <alignment horizontal="center"/>
    </xf>
    <xf numFmtId="0" fontId="31" fillId="0" borderId="17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181" fontId="30" fillId="0" borderId="17" xfId="0" applyNumberFormat="1" applyFont="1" applyBorder="1" applyAlignment="1">
      <alignment horizontal="center"/>
    </xf>
    <xf numFmtId="181" fontId="30" fillId="0" borderId="17" xfId="0" applyNumberFormat="1" applyFont="1" applyFill="1" applyBorder="1" applyAlignment="1">
      <alignment horizontal="center"/>
    </xf>
    <xf numFmtId="181" fontId="28" fillId="0" borderId="17" xfId="0" applyNumberFormat="1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181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80" fontId="30" fillId="0" borderId="13" xfId="0" applyNumberFormat="1" applyFont="1" applyBorder="1" applyAlignment="1">
      <alignment horizontal="center"/>
    </xf>
    <xf numFmtId="180" fontId="28" fillId="0" borderId="13" xfId="0" applyNumberFormat="1" applyFont="1" applyFill="1" applyBorder="1" applyAlignment="1">
      <alignment horizontal="center"/>
    </xf>
    <xf numFmtId="180" fontId="30" fillId="0" borderId="13" xfId="0" applyNumberFormat="1" applyFont="1" applyFill="1" applyBorder="1" applyAlignment="1">
      <alignment horizontal="center"/>
    </xf>
    <xf numFmtId="180" fontId="30" fillId="0" borderId="10" xfId="0" applyNumberFormat="1" applyFont="1" applyBorder="1" applyAlignment="1">
      <alignment horizontal="center" wrapText="1"/>
    </xf>
    <xf numFmtId="180" fontId="28" fillId="0" borderId="10" xfId="0" applyNumberFormat="1" applyFont="1" applyBorder="1" applyAlignment="1">
      <alignment horizontal="center" wrapText="1"/>
    </xf>
    <xf numFmtId="180" fontId="28" fillId="0" borderId="10" xfId="0" applyNumberFormat="1" applyFont="1" applyBorder="1" applyAlignment="1">
      <alignment horizontal="center" wrapText="1"/>
    </xf>
    <xf numFmtId="180" fontId="28" fillId="0" borderId="13" xfId="0" applyNumberFormat="1" applyFont="1" applyBorder="1" applyAlignment="1">
      <alignment horizontal="center"/>
    </xf>
    <xf numFmtId="180" fontId="30" fillId="0" borderId="18" xfId="0" applyNumberFormat="1" applyFont="1" applyBorder="1" applyAlignment="1">
      <alignment horizontal="center"/>
    </xf>
    <xf numFmtId="180" fontId="28" fillId="0" borderId="10" xfId="0" applyNumberFormat="1" applyFont="1" applyBorder="1" applyAlignment="1">
      <alignment horizontal="center"/>
    </xf>
    <xf numFmtId="0" fontId="30" fillId="0" borderId="13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191" fontId="30" fillId="0" borderId="13" xfId="0" applyNumberFormat="1" applyFont="1" applyBorder="1" applyAlignment="1">
      <alignment horizontal="center"/>
    </xf>
    <xf numFmtId="191" fontId="28" fillId="0" borderId="13" xfId="0" applyNumberFormat="1" applyFont="1" applyBorder="1" applyAlignment="1">
      <alignment horizontal="center"/>
    </xf>
    <xf numFmtId="191" fontId="28" fillId="0" borderId="13" xfId="0" applyNumberFormat="1" applyFont="1" applyFill="1" applyBorder="1" applyAlignment="1">
      <alignment horizontal="center"/>
    </xf>
    <xf numFmtId="191" fontId="30" fillId="0" borderId="10" xfId="0" applyNumberFormat="1" applyFont="1" applyBorder="1" applyAlignment="1">
      <alignment horizontal="center"/>
    </xf>
    <xf numFmtId="191" fontId="28" fillId="0" borderId="10" xfId="0" applyNumberFormat="1" applyFont="1" applyBorder="1" applyAlignment="1">
      <alignment horizontal="center"/>
    </xf>
    <xf numFmtId="191" fontId="30" fillId="0" borderId="13" xfId="0" applyNumberFormat="1" applyFont="1" applyFill="1" applyBorder="1" applyAlignment="1">
      <alignment horizontal="center"/>
    </xf>
    <xf numFmtId="191" fontId="28" fillId="0" borderId="10" xfId="0" applyNumberFormat="1" applyFont="1" applyFill="1" applyBorder="1" applyAlignment="1">
      <alignment horizontal="center"/>
    </xf>
    <xf numFmtId="191" fontId="30" fillId="0" borderId="18" xfId="0" applyNumberFormat="1" applyFont="1" applyBorder="1" applyAlignment="1">
      <alignment horizontal="center"/>
    </xf>
    <xf numFmtId="197" fontId="28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/>
    </xf>
    <xf numFmtId="9" fontId="25" fillId="0" borderId="10" xfId="0" applyNumberFormat="1" applyFont="1" applyBorder="1" applyAlignment="1">
      <alignment horizontal="center"/>
    </xf>
    <xf numFmtId="191" fontId="0" fillId="0" borderId="0" xfId="0" applyNumberFormat="1" applyFont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24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right"/>
    </xf>
    <xf numFmtId="0" fontId="3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1" fillId="0" borderId="1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421875" style="26" customWidth="1"/>
    <col min="2" max="2" width="21.421875" style="26" customWidth="1"/>
    <col min="3" max="3" width="12.28125" style="27" customWidth="1"/>
    <col min="4" max="4" width="12.57421875" style="27" customWidth="1"/>
    <col min="5" max="5" width="13.57421875" style="27" customWidth="1"/>
    <col min="6" max="6" width="9.140625" style="27" customWidth="1"/>
    <col min="7" max="7" width="15.8515625" style="27" customWidth="1"/>
    <col min="8" max="16384" width="9.140625" style="26" customWidth="1"/>
  </cols>
  <sheetData>
    <row r="1" spans="6:7" ht="15.75">
      <c r="F1" s="194" t="s">
        <v>151</v>
      </c>
      <c r="G1" s="194"/>
    </row>
    <row r="2" spans="6:8" ht="15.75">
      <c r="F2" s="114" t="s">
        <v>150</v>
      </c>
      <c r="G2" s="115"/>
      <c r="H2" s="116"/>
    </row>
    <row r="3" spans="5:7" ht="16.5" thickBot="1">
      <c r="E3" s="117"/>
      <c r="F3" s="118" t="s">
        <v>159</v>
      </c>
      <c r="G3" s="119"/>
    </row>
    <row r="4" spans="1:256" s="31" customFormat="1" ht="48.75" customHeight="1">
      <c r="A4" s="195" t="s">
        <v>160</v>
      </c>
      <c r="B4" s="195"/>
      <c r="C4" s="195"/>
      <c r="D4" s="195"/>
      <c r="E4" s="195"/>
      <c r="F4" s="195"/>
      <c r="G4" s="19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7" ht="18.75" customHeight="1">
      <c r="A5" s="195"/>
      <c r="B5" s="195"/>
      <c r="C5" s="195"/>
      <c r="D5" s="195"/>
      <c r="E5" s="195"/>
      <c r="F5" s="195"/>
      <c r="G5" s="195"/>
    </row>
    <row r="6" spans="1:7" ht="30.75" customHeight="1">
      <c r="A6" s="32"/>
      <c r="B6" s="32"/>
      <c r="C6" s="32"/>
      <c r="D6" s="32"/>
      <c r="E6" s="32"/>
      <c r="F6" s="32"/>
      <c r="G6" s="120" t="s">
        <v>82</v>
      </c>
    </row>
    <row r="7" spans="1:7" ht="30.75" customHeight="1">
      <c r="A7" s="196" t="s">
        <v>78</v>
      </c>
      <c r="B7" s="191" t="s">
        <v>79</v>
      </c>
      <c r="C7" s="191" t="s">
        <v>102</v>
      </c>
      <c r="D7" s="191"/>
      <c r="E7" s="191" t="s">
        <v>103</v>
      </c>
      <c r="F7" s="200" t="s">
        <v>104</v>
      </c>
      <c r="G7" s="200"/>
    </row>
    <row r="8" spans="1:7" ht="15.75" customHeight="1">
      <c r="A8" s="197"/>
      <c r="B8" s="199"/>
      <c r="C8" s="191" t="s">
        <v>105</v>
      </c>
      <c r="D8" s="191" t="s">
        <v>106</v>
      </c>
      <c r="E8" s="191"/>
      <c r="F8" s="191" t="s">
        <v>107</v>
      </c>
      <c r="G8" s="191" t="s">
        <v>108</v>
      </c>
    </row>
    <row r="9" spans="1:7" ht="38.25" customHeight="1">
      <c r="A9" s="198"/>
      <c r="B9" s="199"/>
      <c r="C9" s="191"/>
      <c r="D9" s="191"/>
      <c r="E9" s="191"/>
      <c r="F9" s="191"/>
      <c r="G9" s="191"/>
    </row>
    <row r="10" spans="1:7" s="27" customFormat="1" ht="14.25" customHeight="1">
      <c r="A10" s="38"/>
      <c r="B10" s="37"/>
      <c r="C10" s="36"/>
      <c r="D10" s="36"/>
      <c r="E10" s="36"/>
      <c r="F10" s="121" t="s">
        <v>109</v>
      </c>
      <c r="G10" s="121" t="s">
        <v>110</v>
      </c>
    </row>
    <row r="11" spans="1:7" s="27" customFormat="1" ht="14.25" customHeight="1">
      <c r="A11" s="122">
        <v>1</v>
      </c>
      <c r="B11" s="123">
        <v>2</v>
      </c>
      <c r="C11" s="124">
        <v>3</v>
      </c>
      <c r="D11" s="124">
        <v>4</v>
      </c>
      <c r="E11" s="124">
        <v>5</v>
      </c>
      <c r="F11" s="124">
        <v>6</v>
      </c>
      <c r="G11" s="124">
        <v>7</v>
      </c>
    </row>
    <row r="12" spans="1:7" ht="15.75">
      <c r="A12" s="43">
        <v>1</v>
      </c>
      <c r="B12" s="44" t="s">
        <v>141</v>
      </c>
      <c r="C12" s="23">
        <v>80</v>
      </c>
      <c r="D12" s="23">
        <v>80</v>
      </c>
      <c r="E12" s="23">
        <v>80</v>
      </c>
      <c r="F12" s="45">
        <f aca="true" t="shared" si="0" ref="F12:F28">E12/C12*100</f>
        <v>100</v>
      </c>
      <c r="G12" s="125">
        <f aca="true" t="shared" si="1" ref="G12:G28">E12/D12*100</f>
        <v>100</v>
      </c>
    </row>
    <row r="13" spans="1:7" ht="0.75" customHeight="1">
      <c r="A13" s="46">
        <v>2</v>
      </c>
      <c r="B13" s="44" t="s">
        <v>142</v>
      </c>
      <c r="C13" s="23">
        <v>0</v>
      </c>
      <c r="D13" s="23">
        <v>0</v>
      </c>
      <c r="E13" s="23">
        <v>0</v>
      </c>
      <c r="F13" s="45"/>
      <c r="G13" s="125"/>
    </row>
    <row r="14" spans="1:7" ht="15.75" hidden="1">
      <c r="A14" s="46">
        <v>3</v>
      </c>
      <c r="B14" s="44" t="s">
        <v>143</v>
      </c>
      <c r="C14" s="23">
        <v>0</v>
      </c>
      <c r="D14" s="23">
        <v>0</v>
      </c>
      <c r="E14" s="23">
        <v>0</v>
      </c>
      <c r="F14" s="45"/>
      <c r="G14" s="125"/>
    </row>
    <row r="15" spans="1:7" ht="15.75" hidden="1">
      <c r="A15" s="46">
        <v>4</v>
      </c>
      <c r="B15" s="44" t="s">
        <v>144</v>
      </c>
      <c r="C15" s="23">
        <v>0</v>
      </c>
      <c r="D15" s="23">
        <v>0</v>
      </c>
      <c r="E15" s="23">
        <v>0</v>
      </c>
      <c r="F15" s="45">
        <v>0</v>
      </c>
      <c r="G15" s="125"/>
    </row>
    <row r="16" spans="1:7" ht="15.75">
      <c r="A16" s="46">
        <v>5</v>
      </c>
      <c r="B16" s="44" t="s">
        <v>145</v>
      </c>
      <c r="C16" s="23">
        <v>60</v>
      </c>
      <c r="D16" s="23">
        <v>60</v>
      </c>
      <c r="E16" s="23">
        <v>60</v>
      </c>
      <c r="F16" s="45">
        <f t="shared" si="0"/>
        <v>100</v>
      </c>
      <c r="G16" s="125">
        <f t="shared" si="1"/>
        <v>100</v>
      </c>
    </row>
    <row r="17" spans="1:7" ht="0.75" customHeight="1">
      <c r="A17" s="46">
        <v>6</v>
      </c>
      <c r="B17" s="44" t="s">
        <v>146</v>
      </c>
      <c r="C17" s="23">
        <v>0</v>
      </c>
      <c r="D17" s="23">
        <v>0</v>
      </c>
      <c r="E17" s="23">
        <v>0</v>
      </c>
      <c r="F17" s="45"/>
      <c r="G17" s="125"/>
    </row>
    <row r="18" spans="1:7" ht="14.25" customHeight="1" hidden="1">
      <c r="A18" s="46">
        <v>7</v>
      </c>
      <c r="B18" s="44" t="s">
        <v>147</v>
      </c>
      <c r="C18" s="23">
        <v>0</v>
      </c>
      <c r="D18" s="23">
        <v>0</v>
      </c>
      <c r="E18" s="23">
        <v>0</v>
      </c>
      <c r="F18" s="45"/>
      <c r="G18" s="125">
        <v>0</v>
      </c>
    </row>
    <row r="19" spans="1:7" ht="15.75" hidden="1">
      <c r="A19" s="46">
        <v>8</v>
      </c>
      <c r="B19" s="44" t="s">
        <v>117</v>
      </c>
      <c r="C19" s="23">
        <v>314.1</v>
      </c>
      <c r="D19" s="23">
        <v>188.4</v>
      </c>
      <c r="E19" s="23">
        <v>188.4</v>
      </c>
      <c r="F19" s="45">
        <f t="shared" si="0"/>
        <v>59.980897803247366</v>
      </c>
      <c r="G19" s="125">
        <f t="shared" si="1"/>
        <v>100</v>
      </c>
    </row>
    <row r="20" spans="1:7" ht="15.75" hidden="1">
      <c r="A20" s="46">
        <v>9</v>
      </c>
      <c r="B20" s="44" t="s">
        <v>118</v>
      </c>
      <c r="C20" s="23">
        <v>2679.4</v>
      </c>
      <c r="D20" s="23">
        <v>1607.6</v>
      </c>
      <c r="E20" s="23">
        <v>1607.6</v>
      </c>
      <c r="F20" s="45">
        <f t="shared" si="0"/>
        <v>59.99850712846159</v>
      </c>
      <c r="G20" s="125">
        <f t="shared" si="1"/>
        <v>100</v>
      </c>
    </row>
    <row r="21" spans="1:7" ht="15.75" hidden="1">
      <c r="A21" s="46">
        <v>10</v>
      </c>
      <c r="B21" s="44" t="s">
        <v>119</v>
      </c>
      <c r="C21" s="23">
        <v>1247.8</v>
      </c>
      <c r="D21" s="23">
        <v>748.6</v>
      </c>
      <c r="E21" s="23">
        <v>748.6</v>
      </c>
      <c r="F21" s="45">
        <f t="shared" si="0"/>
        <v>59.99358871614041</v>
      </c>
      <c r="G21" s="125">
        <f t="shared" si="1"/>
        <v>100</v>
      </c>
    </row>
    <row r="22" spans="1:7" ht="15.75" hidden="1">
      <c r="A22" s="46">
        <v>11</v>
      </c>
      <c r="B22" s="44" t="s">
        <v>120</v>
      </c>
      <c r="C22" s="23">
        <v>870.5</v>
      </c>
      <c r="D22" s="23">
        <v>522.4</v>
      </c>
      <c r="E22" s="23">
        <v>522.4</v>
      </c>
      <c r="F22" s="45">
        <f t="shared" si="0"/>
        <v>60.01148765077542</v>
      </c>
      <c r="G22" s="125">
        <f t="shared" si="1"/>
        <v>100</v>
      </c>
    </row>
    <row r="23" spans="1:7" ht="15.75" hidden="1">
      <c r="A23" s="46">
        <v>12</v>
      </c>
      <c r="B23" s="44" t="s">
        <v>121</v>
      </c>
      <c r="C23" s="23">
        <v>1403.5</v>
      </c>
      <c r="D23" s="23">
        <v>842.2</v>
      </c>
      <c r="E23" s="23">
        <v>842.2</v>
      </c>
      <c r="F23" s="45">
        <f t="shared" si="0"/>
        <v>60.00712504453153</v>
      </c>
      <c r="G23" s="125">
        <f t="shared" si="1"/>
        <v>100</v>
      </c>
    </row>
    <row r="24" spans="1:7" ht="15.75" hidden="1">
      <c r="A24" s="46">
        <v>13</v>
      </c>
      <c r="B24" s="44" t="s">
        <v>122</v>
      </c>
      <c r="C24" s="23">
        <v>1267.7</v>
      </c>
      <c r="D24" s="23">
        <v>760.6</v>
      </c>
      <c r="E24" s="23">
        <v>760.6</v>
      </c>
      <c r="F24" s="45">
        <f t="shared" si="0"/>
        <v>59.99842233967026</v>
      </c>
      <c r="G24" s="125">
        <f t="shared" si="1"/>
        <v>100</v>
      </c>
    </row>
    <row r="25" spans="1:7" ht="15.75" hidden="1">
      <c r="A25" s="46">
        <v>14</v>
      </c>
      <c r="B25" s="44" t="s">
        <v>123</v>
      </c>
      <c r="C25" s="23">
        <v>2348.7</v>
      </c>
      <c r="D25" s="23">
        <v>1409.2</v>
      </c>
      <c r="E25" s="23">
        <v>1409.2</v>
      </c>
      <c r="F25" s="45">
        <f t="shared" si="0"/>
        <v>59.99914846510836</v>
      </c>
      <c r="G25" s="125">
        <f t="shared" si="1"/>
        <v>100</v>
      </c>
    </row>
    <row r="26" spans="1:7" ht="15.75" hidden="1">
      <c r="A26" s="46">
        <v>15</v>
      </c>
      <c r="B26" s="44" t="s">
        <v>124</v>
      </c>
      <c r="C26" s="23">
        <v>1277.8</v>
      </c>
      <c r="D26" s="23">
        <v>1277.8</v>
      </c>
      <c r="E26" s="23">
        <v>1277.8</v>
      </c>
      <c r="F26" s="45">
        <f t="shared" si="0"/>
        <v>100</v>
      </c>
      <c r="G26" s="125">
        <f t="shared" si="1"/>
        <v>100</v>
      </c>
    </row>
    <row r="27" spans="1:7" ht="15.75" hidden="1">
      <c r="A27" s="46">
        <v>16</v>
      </c>
      <c r="B27" s="44" t="s">
        <v>125</v>
      </c>
      <c r="C27" s="23">
        <v>1746.5</v>
      </c>
      <c r="D27" s="23">
        <v>1048</v>
      </c>
      <c r="E27" s="23">
        <v>1048</v>
      </c>
      <c r="F27" s="45">
        <f t="shared" si="0"/>
        <v>60.00572573718866</v>
      </c>
      <c r="G27" s="125">
        <f t="shared" si="1"/>
        <v>100</v>
      </c>
    </row>
    <row r="28" spans="1:7" ht="15.75" hidden="1">
      <c r="A28" s="46">
        <v>17</v>
      </c>
      <c r="B28" s="44" t="s">
        <v>126</v>
      </c>
      <c r="C28" s="23">
        <f>2705.7+160</f>
        <v>2865.7</v>
      </c>
      <c r="D28" s="23">
        <v>1783.4</v>
      </c>
      <c r="E28" s="23">
        <v>1783.4</v>
      </c>
      <c r="F28" s="45">
        <f t="shared" si="0"/>
        <v>62.23261332309733</v>
      </c>
      <c r="G28" s="125">
        <f t="shared" si="1"/>
        <v>100</v>
      </c>
    </row>
    <row r="29" spans="1:7" ht="15.75" hidden="1">
      <c r="A29" s="46">
        <v>18</v>
      </c>
      <c r="B29" s="44" t="s">
        <v>127</v>
      </c>
      <c r="C29" s="23"/>
      <c r="D29" s="23"/>
      <c r="E29" s="23"/>
      <c r="F29" s="45"/>
      <c r="G29" s="125"/>
    </row>
    <row r="30" spans="1:7" ht="15.75" hidden="1">
      <c r="A30" s="46">
        <v>19</v>
      </c>
      <c r="B30" s="47" t="s">
        <v>133</v>
      </c>
      <c r="C30" s="23"/>
      <c r="D30" s="23"/>
      <c r="E30" s="23"/>
      <c r="F30" s="45"/>
      <c r="G30" s="125"/>
    </row>
    <row r="31" spans="1:7" ht="15.75" hidden="1">
      <c r="A31" s="46">
        <v>20</v>
      </c>
      <c r="B31" s="44" t="s">
        <v>128</v>
      </c>
      <c r="C31" s="23"/>
      <c r="D31" s="23"/>
      <c r="E31" s="23"/>
      <c r="F31" s="45"/>
      <c r="G31" s="125"/>
    </row>
    <row r="32" spans="1:7" ht="15.75" hidden="1">
      <c r="A32" s="46">
        <v>21</v>
      </c>
      <c r="B32" s="44" t="s">
        <v>129</v>
      </c>
      <c r="C32" s="23"/>
      <c r="D32" s="23"/>
      <c r="E32" s="23"/>
      <c r="F32" s="45"/>
      <c r="G32" s="125"/>
    </row>
    <row r="33" spans="1:7" ht="15.75" hidden="1">
      <c r="A33" s="46">
        <v>22</v>
      </c>
      <c r="B33" s="44" t="s">
        <v>130</v>
      </c>
      <c r="C33" s="23">
        <v>633.9</v>
      </c>
      <c r="D33" s="23">
        <v>380.4</v>
      </c>
      <c r="E33" s="23">
        <v>380.4</v>
      </c>
      <c r="F33" s="45">
        <f>E33/C33*100</f>
        <v>60.00946521533365</v>
      </c>
      <c r="G33" s="125">
        <f>E33/D33*100</f>
        <v>100</v>
      </c>
    </row>
    <row r="34" spans="1:7" ht="15.75" hidden="1">
      <c r="A34" s="46">
        <v>23</v>
      </c>
      <c r="B34" s="44" t="s">
        <v>131</v>
      </c>
      <c r="C34" s="23">
        <v>341.5</v>
      </c>
      <c r="D34" s="23">
        <v>205</v>
      </c>
      <c r="E34" s="23">
        <v>205</v>
      </c>
      <c r="F34" s="45">
        <f>E34/C34*100</f>
        <v>60.02928257686676</v>
      </c>
      <c r="G34" s="125">
        <f>E34/D34*100</f>
        <v>100</v>
      </c>
    </row>
    <row r="35" spans="1:7" ht="15.75" hidden="1">
      <c r="A35" s="46">
        <v>24</v>
      </c>
      <c r="B35" s="47" t="s">
        <v>132</v>
      </c>
      <c r="C35" s="23">
        <v>2204</v>
      </c>
      <c r="D35" s="23">
        <v>1322.4</v>
      </c>
      <c r="E35" s="23">
        <v>1322.4</v>
      </c>
      <c r="F35" s="45">
        <f>E35/C35*100</f>
        <v>60.00000000000001</v>
      </c>
      <c r="G35" s="125">
        <f>E35/D35*100</f>
        <v>100</v>
      </c>
    </row>
    <row r="36" spans="1:7" ht="15.75" hidden="1">
      <c r="A36" s="46">
        <v>25</v>
      </c>
      <c r="B36" s="47" t="s">
        <v>134</v>
      </c>
      <c r="C36" s="23">
        <v>159.2</v>
      </c>
      <c r="D36" s="23">
        <v>95.6</v>
      </c>
      <c r="E36" s="23">
        <v>95.6</v>
      </c>
      <c r="F36" s="45">
        <f>E36/C36*100</f>
        <v>60.050251256281406</v>
      </c>
      <c r="G36" s="125">
        <f>E36/D36*100</f>
        <v>100</v>
      </c>
    </row>
    <row r="37" spans="1:7" ht="15.75">
      <c r="A37" s="46"/>
      <c r="B37" s="48" t="s">
        <v>47</v>
      </c>
      <c r="C37" s="49">
        <f>SUM(C12:C18)</f>
        <v>140</v>
      </c>
      <c r="D37" s="49">
        <f>SUM(D12:D18)</f>
        <v>140</v>
      </c>
      <c r="E37" s="49">
        <f>SUM(E12:E18)</f>
        <v>140</v>
      </c>
      <c r="F37" s="50">
        <f>E37/C37*100</f>
        <v>100</v>
      </c>
      <c r="G37" s="154">
        <f>E37/D37*100</f>
        <v>100</v>
      </c>
    </row>
    <row r="38" spans="1:6" ht="15.75">
      <c r="A38" s="126"/>
      <c r="B38" s="127"/>
      <c r="F38" s="128"/>
    </row>
    <row r="39" spans="1:6" ht="15.75">
      <c r="A39" s="126"/>
      <c r="B39" s="127"/>
      <c r="F39" s="128"/>
    </row>
    <row r="41" spans="1:7" ht="33" customHeight="1">
      <c r="A41" s="192" t="s">
        <v>148</v>
      </c>
      <c r="B41" s="192"/>
      <c r="C41" s="192"/>
      <c r="D41" s="192"/>
      <c r="E41" s="34"/>
      <c r="F41" s="192" t="s">
        <v>140</v>
      </c>
      <c r="G41" s="193"/>
    </row>
  </sheetData>
  <sheetProtection/>
  <mergeCells count="13">
    <mergeCell ref="F1:G1"/>
    <mergeCell ref="A4:G5"/>
    <mergeCell ref="A7:A9"/>
    <mergeCell ref="B7:B9"/>
    <mergeCell ref="C7:D7"/>
    <mergeCell ref="E7:E9"/>
    <mergeCell ref="F7:G7"/>
    <mergeCell ref="C8:C9"/>
    <mergeCell ref="D8:D9"/>
    <mergeCell ref="F8:F9"/>
    <mergeCell ref="A41:D41"/>
    <mergeCell ref="F41:G41"/>
    <mergeCell ref="G8:G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21.28125" style="54" customWidth="1"/>
    <col min="2" max="2" width="28.421875" style="54" customWidth="1"/>
    <col min="3" max="3" width="9.28125" style="54" customWidth="1"/>
    <col min="4" max="4" width="9.140625" style="54" customWidth="1"/>
    <col min="5" max="5" width="9.57421875" style="54" customWidth="1"/>
    <col min="6" max="6" width="9.28125" style="54" customWidth="1"/>
    <col min="7" max="7" width="8.8515625" style="54" customWidth="1"/>
    <col min="8" max="8" width="7.7109375" style="54" customWidth="1"/>
    <col min="9" max="9" width="9.421875" style="54" customWidth="1"/>
    <col min="10" max="10" width="9.140625" style="53" customWidth="1"/>
    <col min="11" max="16384" width="9.140625" style="54" customWidth="1"/>
  </cols>
  <sheetData>
    <row r="1" spans="1:9" ht="13.5" customHeight="1">
      <c r="A1" s="51"/>
      <c r="B1" s="51" t="s">
        <v>80</v>
      </c>
      <c r="C1" s="51"/>
      <c r="D1" s="51"/>
      <c r="E1" s="203" t="s">
        <v>173</v>
      </c>
      <c r="F1" s="203"/>
      <c r="G1" s="203"/>
      <c r="H1" s="203"/>
      <c r="I1" s="203"/>
    </row>
    <row r="2" spans="3:10" ht="13.5" customHeight="1">
      <c r="C2" s="35"/>
      <c r="D2" s="35"/>
      <c r="E2" s="203" t="s">
        <v>167</v>
      </c>
      <c r="F2" s="203"/>
      <c r="G2" s="203"/>
      <c r="H2" s="203"/>
      <c r="I2" s="203"/>
      <c r="J2" s="53" t="s">
        <v>80</v>
      </c>
    </row>
    <row r="3" spans="3:9" ht="13.5" customHeight="1">
      <c r="C3" s="35"/>
      <c r="D3" s="35"/>
      <c r="E3" s="203" t="s">
        <v>174</v>
      </c>
      <c r="F3" s="203"/>
      <c r="G3" s="203"/>
      <c r="H3" s="203"/>
      <c r="I3" s="203"/>
    </row>
    <row r="4" spans="1:10" s="57" customFormat="1" ht="14.25" customHeight="1">
      <c r="A4" s="54"/>
      <c r="B4" s="54"/>
      <c r="C4" s="54"/>
      <c r="D4" s="54"/>
      <c r="E4" s="204" t="s">
        <v>213</v>
      </c>
      <c r="F4" s="204"/>
      <c r="G4" s="204"/>
      <c r="H4" s="204"/>
      <c r="I4" s="204"/>
      <c r="J4" s="56"/>
    </row>
    <row r="5" spans="1:10" s="57" customFormat="1" ht="40.5" customHeight="1">
      <c r="A5" s="54"/>
      <c r="B5" s="54"/>
      <c r="C5" s="54"/>
      <c r="D5" s="54"/>
      <c r="E5" s="54"/>
      <c r="F5" s="53"/>
      <c r="G5" s="55"/>
      <c r="H5" s="55"/>
      <c r="I5" s="55"/>
      <c r="J5" s="56"/>
    </row>
    <row r="6" spans="1:9" ht="36" customHeight="1">
      <c r="A6" s="205" t="s">
        <v>214</v>
      </c>
      <c r="B6" s="205"/>
      <c r="C6" s="205"/>
      <c r="D6" s="205"/>
      <c r="E6" s="205"/>
      <c r="F6" s="205"/>
      <c r="G6" s="205"/>
      <c r="H6" s="205"/>
      <c r="I6" s="205"/>
    </row>
    <row r="7" spans="1:9" ht="18.75" customHeight="1">
      <c r="A7" s="160"/>
      <c r="B7" s="160"/>
      <c r="C7" s="160"/>
      <c r="D7" s="160"/>
      <c r="E7" s="160"/>
      <c r="F7" s="160"/>
      <c r="G7" s="160"/>
      <c r="H7" s="160"/>
      <c r="I7" s="160"/>
    </row>
    <row r="8" spans="1:9" ht="22.5" customHeight="1">
      <c r="A8" s="206" t="s">
        <v>49</v>
      </c>
      <c r="B8" s="206"/>
      <c r="C8" s="206"/>
      <c r="D8" s="206"/>
      <c r="E8" s="206"/>
      <c r="F8" s="206"/>
      <c r="G8" s="206"/>
      <c r="H8" s="206"/>
      <c r="I8" s="206"/>
    </row>
    <row r="9" spans="1:9" ht="12.75">
      <c r="A9" s="58"/>
      <c r="B9" s="59"/>
      <c r="C9" s="60"/>
      <c r="D9" s="60"/>
      <c r="E9" s="61"/>
      <c r="F9" s="61"/>
      <c r="G9" s="207" t="s">
        <v>50</v>
      </c>
      <c r="H9" s="207"/>
      <c r="I9" s="207"/>
    </row>
    <row r="10" spans="1:9" ht="39" customHeight="1">
      <c r="A10" s="62" t="s">
        <v>48</v>
      </c>
      <c r="B10" s="187" t="s">
        <v>51</v>
      </c>
      <c r="C10" s="63" t="s">
        <v>215</v>
      </c>
      <c r="D10" s="63" t="s">
        <v>216</v>
      </c>
      <c r="E10" s="64" t="s">
        <v>224</v>
      </c>
      <c r="F10" s="65" t="s">
        <v>218</v>
      </c>
      <c r="G10" s="65" t="s">
        <v>219</v>
      </c>
      <c r="H10" s="66" t="s">
        <v>222</v>
      </c>
      <c r="I10" s="67"/>
    </row>
    <row r="11" spans="1:9" ht="15.75" customHeight="1">
      <c r="A11" s="68" t="s">
        <v>1</v>
      </c>
      <c r="B11" s="69" t="s">
        <v>81</v>
      </c>
      <c r="C11" s="178">
        <f>C12+C13+C14+C15+C16+C17+C22+C24</f>
        <v>355</v>
      </c>
      <c r="D11" s="178">
        <f>D12+D13+D14+D15+D16+D17+D22+D24</f>
        <v>1235</v>
      </c>
      <c r="E11" s="178">
        <f>E12+E13+E14+E15+E16+E22+E24</f>
        <v>1310.7</v>
      </c>
      <c r="F11" s="165">
        <f>E11/C11</f>
        <v>3.6921126760563383</v>
      </c>
      <c r="G11" s="165">
        <f>E11/D11</f>
        <v>1.0612955465587044</v>
      </c>
      <c r="H11" s="178">
        <f>E11-D11</f>
        <v>75.70000000000005</v>
      </c>
      <c r="I11" s="178"/>
    </row>
    <row r="12" spans="1:9" ht="14.25" customHeight="1">
      <c r="A12" s="175" t="s">
        <v>2</v>
      </c>
      <c r="B12" s="174" t="s">
        <v>3</v>
      </c>
      <c r="C12" s="179">
        <v>12</v>
      </c>
      <c r="D12" s="179">
        <v>12</v>
      </c>
      <c r="E12" s="180">
        <v>12</v>
      </c>
      <c r="F12" s="166">
        <f aca="true" t="shared" si="0" ref="F12:F34">E12/C12</f>
        <v>1</v>
      </c>
      <c r="G12" s="166">
        <f aca="true" t="shared" si="1" ref="G12:G34">E12/D12</f>
        <v>1</v>
      </c>
      <c r="H12" s="180">
        <f>E12-D12</f>
        <v>0</v>
      </c>
      <c r="I12" s="179"/>
    </row>
    <row r="13" spans="1:9" ht="27" customHeight="1">
      <c r="A13" s="175" t="s">
        <v>4</v>
      </c>
      <c r="B13" s="174" t="s">
        <v>5</v>
      </c>
      <c r="C13" s="179">
        <v>62</v>
      </c>
      <c r="D13" s="179">
        <v>62</v>
      </c>
      <c r="E13" s="180">
        <v>13.6</v>
      </c>
      <c r="F13" s="166">
        <f t="shared" si="0"/>
        <v>0.21935483870967742</v>
      </c>
      <c r="G13" s="166">
        <f t="shared" si="1"/>
        <v>0.21935483870967742</v>
      </c>
      <c r="H13" s="180">
        <f>E13-C13</f>
        <v>-48.4</v>
      </c>
      <c r="I13" s="179"/>
    </row>
    <row r="14" spans="1:9" ht="12.75">
      <c r="A14" s="175" t="s">
        <v>181</v>
      </c>
      <c r="B14" s="174" t="s">
        <v>169</v>
      </c>
      <c r="C14" s="179">
        <v>7</v>
      </c>
      <c r="D14" s="179">
        <v>7</v>
      </c>
      <c r="E14" s="180">
        <v>4.1</v>
      </c>
      <c r="F14" s="166">
        <f t="shared" si="0"/>
        <v>0.5857142857142856</v>
      </c>
      <c r="G14" s="166">
        <f t="shared" si="1"/>
        <v>0.5857142857142856</v>
      </c>
      <c r="H14" s="180">
        <f>E14-C14</f>
        <v>-2.9000000000000004</v>
      </c>
      <c r="I14" s="179"/>
    </row>
    <row r="15" spans="1:9" ht="12.75">
      <c r="A15" s="75" t="s">
        <v>182</v>
      </c>
      <c r="B15" s="174" t="s">
        <v>168</v>
      </c>
      <c r="C15" s="179">
        <v>266</v>
      </c>
      <c r="D15" s="179">
        <v>1146</v>
      </c>
      <c r="E15" s="180">
        <v>1281</v>
      </c>
      <c r="F15" s="166">
        <f t="shared" si="0"/>
        <v>4.815789473684211</v>
      </c>
      <c r="G15" s="166">
        <f t="shared" si="1"/>
        <v>1.117801047120419</v>
      </c>
      <c r="H15" s="180">
        <f>E15-D15</f>
        <v>135</v>
      </c>
      <c r="I15" s="179"/>
    </row>
    <row r="16" spans="1:9" ht="12.75">
      <c r="A16" s="75" t="s">
        <v>179</v>
      </c>
      <c r="B16" s="174" t="s">
        <v>180</v>
      </c>
      <c r="C16" s="179">
        <v>1</v>
      </c>
      <c r="D16" s="179">
        <v>1</v>
      </c>
      <c r="E16" s="180">
        <v>0</v>
      </c>
      <c r="F16" s="166">
        <f>E16/C16</f>
        <v>0</v>
      </c>
      <c r="G16" s="166">
        <f>E16/D16</f>
        <v>0</v>
      </c>
      <c r="H16" s="180">
        <f>E16-C16</f>
        <v>-1</v>
      </c>
      <c r="I16" s="179"/>
    </row>
    <row r="17" spans="1:9" ht="39.75" customHeight="1" hidden="1">
      <c r="A17" s="75" t="s">
        <v>6</v>
      </c>
      <c r="B17" s="69" t="s">
        <v>7</v>
      </c>
      <c r="C17" s="178">
        <f>C19+C20</f>
        <v>0</v>
      </c>
      <c r="D17" s="178">
        <f>D19+D20</f>
        <v>0</v>
      </c>
      <c r="E17" s="178">
        <f>E19+E20</f>
        <v>0</v>
      </c>
      <c r="F17" s="165" t="s">
        <v>190</v>
      </c>
      <c r="G17" s="165" t="s">
        <v>190</v>
      </c>
      <c r="H17" s="178">
        <v>0</v>
      </c>
      <c r="I17" s="178"/>
    </row>
    <row r="18" spans="1:9" ht="38.25" hidden="1">
      <c r="A18" s="74" t="s">
        <v>52</v>
      </c>
      <c r="B18" s="72" t="s">
        <v>53</v>
      </c>
      <c r="C18" s="179"/>
      <c r="D18" s="179"/>
      <c r="E18" s="180"/>
      <c r="F18" s="166" t="e">
        <f>E18/C18</f>
        <v>#DIV/0!</v>
      </c>
      <c r="G18" s="166" t="e">
        <f>E18/D18</f>
        <v>#DIV/0!</v>
      </c>
      <c r="H18" s="180"/>
      <c r="I18" s="179"/>
    </row>
    <row r="19" spans="1:9" ht="94.5" customHeight="1" hidden="1">
      <c r="A19" s="74" t="s">
        <v>8</v>
      </c>
      <c r="B19" s="72" t="s">
        <v>54</v>
      </c>
      <c r="C19" s="179">
        <v>0</v>
      </c>
      <c r="D19" s="179">
        <v>0</v>
      </c>
      <c r="E19" s="180">
        <v>0</v>
      </c>
      <c r="F19" s="166" t="s">
        <v>190</v>
      </c>
      <c r="G19" s="166" t="s">
        <v>190</v>
      </c>
      <c r="H19" s="180">
        <v>0</v>
      </c>
      <c r="I19" s="179"/>
    </row>
    <row r="20" spans="1:9" ht="51" hidden="1">
      <c r="A20" s="74" t="s">
        <v>138</v>
      </c>
      <c r="B20" s="72" t="s">
        <v>55</v>
      </c>
      <c r="C20" s="179">
        <v>0</v>
      </c>
      <c r="D20" s="179">
        <v>0</v>
      </c>
      <c r="E20" s="180">
        <v>0</v>
      </c>
      <c r="F20" s="166" t="s">
        <v>190</v>
      </c>
      <c r="G20" s="166" t="s">
        <v>190</v>
      </c>
      <c r="H20" s="180">
        <v>0</v>
      </c>
      <c r="I20" s="179"/>
    </row>
    <row r="21" spans="1:9" ht="51" hidden="1">
      <c r="A21" s="76" t="s">
        <v>56</v>
      </c>
      <c r="B21" s="77" t="s">
        <v>9</v>
      </c>
      <c r="C21" s="179"/>
      <c r="D21" s="179"/>
      <c r="E21" s="180"/>
      <c r="F21" s="166" t="e">
        <f>E21/C21</f>
        <v>#DIV/0!</v>
      </c>
      <c r="G21" s="166" t="e">
        <f>E21/D21</f>
        <v>#DIV/0!</v>
      </c>
      <c r="H21" s="180"/>
      <c r="I21" s="179"/>
    </row>
    <row r="22" spans="1:9" ht="38.25">
      <c r="A22" s="78" t="s">
        <v>10</v>
      </c>
      <c r="B22" s="79" t="s">
        <v>11</v>
      </c>
      <c r="C22" s="181">
        <f>C23</f>
        <v>0</v>
      </c>
      <c r="D22" s="181">
        <v>0</v>
      </c>
      <c r="E22" s="181">
        <v>0</v>
      </c>
      <c r="F22" s="165" t="s">
        <v>190</v>
      </c>
      <c r="G22" s="165" t="s">
        <v>190</v>
      </c>
      <c r="H22" s="181">
        <f>H23</f>
        <v>0</v>
      </c>
      <c r="I22" s="178"/>
    </row>
    <row r="23" spans="1:9" ht="40.5" customHeight="1">
      <c r="A23" s="76" t="s">
        <v>192</v>
      </c>
      <c r="B23" s="80" t="s">
        <v>12</v>
      </c>
      <c r="C23" s="182">
        <v>0</v>
      </c>
      <c r="D23" s="179">
        <v>0</v>
      </c>
      <c r="E23" s="180">
        <v>0</v>
      </c>
      <c r="F23" s="166" t="s">
        <v>190</v>
      </c>
      <c r="G23" s="166" t="s">
        <v>190</v>
      </c>
      <c r="H23" s="180">
        <v>0</v>
      </c>
      <c r="I23" s="178"/>
    </row>
    <row r="24" spans="1:9" ht="16.5" customHeight="1">
      <c r="A24" s="68" t="s">
        <v>13</v>
      </c>
      <c r="B24" s="69" t="s">
        <v>14</v>
      </c>
      <c r="C24" s="183">
        <v>7</v>
      </c>
      <c r="D24" s="183">
        <v>7</v>
      </c>
      <c r="E24" s="183">
        <v>0</v>
      </c>
      <c r="F24" s="167">
        <f t="shared" si="0"/>
        <v>0</v>
      </c>
      <c r="G24" s="167">
        <f t="shared" si="1"/>
        <v>0</v>
      </c>
      <c r="H24" s="183">
        <f>H27</f>
        <v>0</v>
      </c>
      <c r="I24" s="178"/>
    </row>
    <row r="25" spans="1:9" ht="15" customHeight="1" hidden="1">
      <c r="A25" s="71" t="s">
        <v>15</v>
      </c>
      <c r="B25" s="72" t="s">
        <v>16</v>
      </c>
      <c r="C25" s="179"/>
      <c r="D25" s="179"/>
      <c r="E25" s="180"/>
      <c r="F25" s="166" t="e">
        <f t="shared" si="0"/>
        <v>#DIV/0!</v>
      </c>
      <c r="G25" s="166" t="e">
        <f t="shared" si="1"/>
        <v>#DIV/0!</v>
      </c>
      <c r="H25" s="180"/>
      <c r="I25" s="179"/>
    </row>
    <row r="26" spans="1:9" ht="63.75" hidden="1">
      <c r="A26" s="74" t="s">
        <v>17</v>
      </c>
      <c r="B26" s="72" t="s">
        <v>18</v>
      </c>
      <c r="C26" s="179"/>
      <c r="D26" s="179"/>
      <c r="E26" s="180"/>
      <c r="F26" s="166" t="e">
        <f t="shared" si="0"/>
        <v>#DIV/0!</v>
      </c>
      <c r="G26" s="166" t="e">
        <f t="shared" si="1"/>
        <v>#DIV/0!</v>
      </c>
      <c r="H26" s="180"/>
      <c r="I26" s="179"/>
    </row>
    <row r="27" spans="1:9" ht="14.25" customHeight="1">
      <c r="A27" s="71" t="s">
        <v>19</v>
      </c>
      <c r="B27" s="72" t="s">
        <v>14</v>
      </c>
      <c r="C27" s="179">
        <v>7</v>
      </c>
      <c r="D27" s="179">
        <v>7</v>
      </c>
      <c r="E27" s="180">
        <v>0</v>
      </c>
      <c r="F27" s="166">
        <f t="shared" si="0"/>
        <v>0</v>
      </c>
      <c r="G27" s="166">
        <f t="shared" si="1"/>
        <v>0</v>
      </c>
      <c r="H27" s="180">
        <v>0</v>
      </c>
      <c r="I27" s="179"/>
    </row>
    <row r="28" spans="1:9" ht="52.5" customHeight="1" hidden="1">
      <c r="A28" s="71" t="s">
        <v>20</v>
      </c>
      <c r="B28" s="72" t="s">
        <v>21</v>
      </c>
      <c r="C28" s="179"/>
      <c r="D28" s="179"/>
      <c r="E28" s="180"/>
      <c r="F28" s="166" t="e">
        <f t="shared" si="0"/>
        <v>#DIV/0!</v>
      </c>
      <c r="G28" s="166" t="e">
        <f t="shared" si="1"/>
        <v>#DIV/0!</v>
      </c>
      <c r="H28" s="180"/>
      <c r="I28" s="179"/>
    </row>
    <row r="29" spans="1:9" ht="25.5">
      <c r="A29" s="82" t="s">
        <v>22</v>
      </c>
      <c r="B29" s="83" t="s">
        <v>23</v>
      </c>
      <c r="C29" s="178">
        <f>SUM(C30:C33)</f>
        <v>486.6</v>
      </c>
      <c r="D29" s="178">
        <f>SUM(D30:D33)</f>
        <v>528.1</v>
      </c>
      <c r="E29" s="178">
        <f>E30+E32+E33</f>
        <v>528.1</v>
      </c>
      <c r="F29" s="165">
        <f t="shared" si="0"/>
        <v>1.085285655569256</v>
      </c>
      <c r="G29" s="165">
        <f t="shared" si="1"/>
        <v>1</v>
      </c>
      <c r="H29" s="178">
        <f>SUM(H30:H33)</f>
        <v>41.500000000000014</v>
      </c>
      <c r="I29" s="179"/>
    </row>
    <row r="30" spans="1:9" ht="13.5" customHeight="1">
      <c r="A30" s="84" t="s">
        <v>24</v>
      </c>
      <c r="B30" s="80" t="s">
        <v>25</v>
      </c>
      <c r="C30" s="182">
        <v>209.6</v>
      </c>
      <c r="D30" s="182">
        <v>239.3</v>
      </c>
      <c r="E30" s="184">
        <v>239.3</v>
      </c>
      <c r="F30" s="166">
        <f t="shared" si="0"/>
        <v>1.141698473282443</v>
      </c>
      <c r="G30" s="166">
        <f t="shared" si="1"/>
        <v>1</v>
      </c>
      <c r="H30" s="184">
        <f>E30-C30</f>
        <v>29.700000000000017</v>
      </c>
      <c r="I30" s="179"/>
    </row>
    <row r="31" spans="1:9" ht="13.5" customHeight="1" hidden="1">
      <c r="A31" s="84" t="s">
        <v>183</v>
      </c>
      <c r="B31" s="80" t="s">
        <v>170</v>
      </c>
      <c r="C31" s="182">
        <v>0</v>
      </c>
      <c r="D31" s="182">
        <v>0</v>
      </c>
      <c r="E31" s="184">
        <v>0</v>
      </c>
      <c r="F31" s="166" t="s">
        <v>190</v>
      </c>
      <c r="G31" s="166" t="s">
        <v>190</v>
      </c>
      <c r="H31" s="184">
        <v>0</v>
      </c>
      <c r="I31" s="179"/>
    </row>
    <row r="32" spans="1:9" ht="18.75" customHeight="1">
      <c r="A32" s="84" t="s">
        <v>26</v>
      </c>
      <c r="B32" s="80" t="s">
        <v>27</v>
      </c>
      <c r="C32" s="182">
        <v>24.1</v>
      </c>
      <c r="D32" s="182">
        <v>35.9</v>
      </c>
      <c r="E32" s="184">
        <v>35.9</v>
      </c>
      <c r="F32" s="166">
        <f t="shared" si="0"/>
        <v>1.4896265560165973</v>
      </c>
      <c r="G32" s="166">
        <f t="shared" si="1"/>
        <v>1</v>
      </c>
      <c r="H32" s="184">
        <f>E32-C32</f>
        <v>11.799999999999997</v>
      </c>
      <c r="I32" s="179"/>
    </row>
    <row r="33" spans="1:9" ht="27.75" customHeight="1">
      <c r="A33" s="84" t="s">
        <v>184</v>
      </c>
      <c r="B33" s="80" t="s">
        <v>185</v>
      </c>
      <c r="C33" s="182">
        <v>252.9</v>
      </c>
      <c r="D33" s="182">
        <v>252.9</v>
      </c>
      <c r="E33" s="184">
        <v>252.9</v>
      </c>
      <c r="F33" s="166">
        <f>E33/C33</f>
        <v>1</v>
      </c>
      <c r="G33" s="166">
        <f>E33/D33</f>
        <v>1</v>
      </c>
      <c r="H33" s="184">
        <f>E33-D33</f>
        <v>0</v>
      </c>
      <c r="I33" s="179"/>
    </row>
    <row r="34" spans="1:9" ht="12.75">
      <c r="A34" s="71"/>
      <c r="B34" s="69" t="s">
        <v>57</v>
      </c>
      <c r="C34" s="178">
        <f>C29+C11</f>
        <v>841.6</v>
      </c>
      <c r="D34" s="178">
        <f>D29+D11</f>
        <v>1763.1</v>
      </c>
      <c r="E34" s="178">
        <f>E29+E11</f>
        <v>1838.8000000000002</v>
      </c>
      <c r="F34" s="165">
        <f t="shared" si="0"/>
        <v>2.1848859315589357</v>
      </c>
      <c r="G34" s="165">
        <f t="shared" si="1"/>
        <v>1.0429357381884183</v>
      </c>
      <c r="H34" s="178">
        <f>E34-D34</f>
        <v>75.70000000000027</v>
      </c>
      <c r="I34" s="178"/>
    </row>
    <row r="35" spans="1:9" ht="12.75">
      <c r="A35" s="155"/>
      <c r="B35" s="156"/>
      <c r="C35" s="157"/>
      <c r="D35" s="157"/>
      <c r="E35" s="158"/>
      <c r="F35" s="158"/>
      <c r="G35" s="157"/>
      <c r="H35" s="157"/>
      <c r="I35" s="159"/>
    </row>
    <row r="36" spans="1:9" ht="12.75">
      <c r="A36" s="155"/>
      <c r="B36" s="156"/>
      <c r="C36" s="157"/>
      <c r="D36" s="157"/>
      <c r="E36" s="158"/>
      <c r="F36" s="158"/>
      <c r="G36" s="157"/>
      <c r="H36" s="157"/>
      <c r="I36" s="159"/>
    </row>
    <row r="37" spans="1:9" ht="18" customHeight="1">
      <c r="A37" s="208" t="s">
        <v>58</v>
      </c>
      <c r="B37" s="208"/>
      <c r="C37" s="208"/>
      <c r="D37" s="208"/>
      <c r="E37" s="208"/>
      <c r="F37" s="208"/>
      <c r="G37" s="208"/>
      <c r="H37" s="208"/>
      <c r="I37" s="208"/>
    </row>
    <row r="38" spans="1:9" ht="60.75" customHeight="1">
      <c r="A38" s="161"/>
      <c r="B38" s="161"/>
      <c r="C38" s="63" t="s">
        <v>215</v>
      </c>
      <c r="D38" s="63" t="s">
        <v>216</v>
      </c>
      <c r="E38" s="64" t="s">
        <v>217</v>
      </c>
      <c r="F38" s="65" t="s">
        <v>220</v>
      </c>
      <c r="G38" s="65" t="s">
        <v>221</v>
      </c>
      <c r="H38" s="66" t="s">
        <v>222</v>
      </c>
      <c r="I38" s="67" t="s">
        <v>223</v>
      </c>
    </row>
    <row r="39" spans="1:9" ht="12.75">
      <c r="A39" s="85" t="s">
        <v>28</v>
      </c>
      <c r="B39" s="86" t="s">
        <v>29</v>
      </c>
      <c r="C39" s="185">
        <f>C40+C41+C42+C43+C44</f>
        <v>310.20000000000005</v>
      </c>
      <c r="D39" s="185">
        <f>D40+D41+D42+D43+D44</f>
        <v>1415.1999999999998</v>
      </c>
      <c r="E39" s="185">
        <f>E40+E41+E42+E43+E44</f>
        <v>1333.8</v>
      </c>
      <c r="F39" s="172">
        <f aca="true" t="shared" si="2" ref="F39:F61">E39/C39</f>
        <v>4.29980657640232</v>
      </c>
      <c r="G39" s="172">
        <f aca="true" t="shared" si="3" ref="G39:G61">E39/D39</f>
        <v>0.9424816280384399</v>
      </c>
      <c r="H39" s="185">
        <f>E39-C39</f>
        <v>1023.5999999999999</v>
      </c>
      <c r="I39" s="87">
        <f>E39/H39</f>
        <v>1.303048065650645</v>
      </c>
    </row>
    <row r="40" spans="1:11" ht="51">
      <c r="A40" s="88" t="s">
        <v>30</v>
      </c>
      <c r="B40" s="72" t="s">
        <v>59</v>
      </c>
      <c r="C40" s="179">
        <v>91.8</v>
      </c>
      <c r="D40" s="179">
        <v>470.4</v>
      </c>
      <c r="E40" s="179">
        <v>466.9</v>
      </c>
      <c r="F40" s="171">
        <f t="shared" si="2"/>
        <v>5.086056644880174</v>
      </c>
      <c r="G40" s="171">
        <f t="shared" si="3"/>
        <v>0.9925595238095238</v>
      </c>
      <c r="H40" s="179">
        <f>E40-C40</f>
        <v>375.09999999999997</v>
      </c>
      <c r="I40" s="73">
        <f>E40/H40</f>
        <v>1.244734737403359</v>
      </c>
      <c r="K40" s="190"/>
    </row>
    <row r="41" spans="1:9" ht="63.75">
      <c r="A41" s="88" t="s">
        <v>31</v>
      </c>
      <c r="B41" s="72" t="s">
        <v>71</v>
      </c>
      <c r="C41" s="179">
        <v>192.8</v>
      </c>
      <c r="D41" s="179">
        <v>922.2</v>
      </c>
      <c r="E41" s="179">
        <v>850.4</v>
      </c>
      <c r="F41" s="171">
        <f t="shared" si="2"/>
        <v>4.410788381742738</v>
      </c>
      <c r="G41" s="171">
        <f t="shared" si="3"/>
        <v>0.9221427022337887</v>
      </c>
      <c r="H41" s="179">
        <f>E41-C41</f>
        <v>657.5999999999999</v>
      </c>
      <c r="I41" s="73">
        <f>E41/H41</f>
        <v>1.2931873479318736</v>
      </c>
    </row>
    <row r="42" spans="1:9" ht="25.5">
      <c r="A42" s="88" t="s">
        <v>32</v>
      </c>
      <c r="B42" s="72" t="s">
        <v>72</v>
      </c>
      <c r="C42" s="179">
        <v>0</v>
      </c>
      <c r="D42" s="179">
        <v>0</v>
      </c>
      <c r="E42" s="179">
        <v>0</v>
      </c>
      <c r="F42" s="171" t="s">
        <v>190</v>
      </c>
      <c r="G42" s="171" t="s">
        <v>190</v>
      </c>
      <c r="H42" s="179">
        <v>0</v>
      </c>
      <c r="I42" s="73" t="s">
        <v>190</v>
      </c>
    </row>
    <row r="43" spans="1:9" ht="12.75">
      <c r="A43" s="88" t="s">
        <v>137</v>
      </c>
      <c r="B43" s="72" t="s">
        <v>172</v>
      </c>
      <c r="C43" s="179">
        <v>3</v>
      </c>
      <c r="D43" s="179">
        <v>3</v>
      </c>
      <c r="E43" s="179">
        <v>0</v>
      </c>
      <c r="F43" s="171">
        <f t="shared" si="2"/>
        <v>0</v>
      </c>
      <c r="G43" s="171" t="s">
        <v>190</v>
      </c>
      <c r="H43" s="179">
        <v>0</v>
      </c>
      <c r="I43" s="73" t="s">
        <v>190</v>
      </c>
    </row>
    <row r="44" spans="1:9" ht="25.5">
      <c r="A44" s="89" t="s">
        <v>152</v>
      </c>
      <c r="B44" s="72" t="s">
        <v>33</v>
      </c>
      <c r="C44" s="179">
        <v>22.6</v>
      </c>
      <c r="D44" s="179">
        <v>19.6</v>
      </c>
      <c r="E44" s="179">
        <v>16.5</v>
      </c>
      <c r="F44" s="171">
        <f t="shared" si="2"/>
        <v>0.7300884955752212</v>
      </c>
      <c r="G44" s="171" t="s">
        <v>190</v>
      </c>
      <c r="H44" s="179">
        <f>E44-C44</f>
        <v>-6.100000000000001</v>
      </c>
      <c r="I44" s="73" t="s">
        <v>190</v>
      </c>
    </row>
    <row r="45" spans="1:9" ht="12.75">
      <c r="A45" s="90" t="s">
        <v>154</v>
      </c>
      <c r="B45" s="69" t="s">
        <v>155</v>
      </c>
      <c r="C45" s="178">
        <v>24.1</v>
      </c>
      <c r="D45" s="178">
        <v>35.9</v>
      </c>
      <c r="E45" s="178">
        <v>35.8</v>
      </c>
      <c r="F45" s="165">
        <f t="shared" si="2"/>
        <v>1.4854771784232363</v>
      </c>
      <c r="G45" s="165">
        <f t="shared" si="3"/>
        <v>0.9972144846796657</v>
      </c>
      <c r="H45" s="178">
        <f>H46</f>
        <v>0</v>
      </c>
      <c r="I45" s="70">
        <v>0</v>
      </c>
    </row>
    <row r="46" spans="1:9" ht="13.5" customHeight="1">
      <c r="A46" s="89" t="s">
        <v>156</v>
      </c>
      <c r="B46" s="72" t="s">
        <v>157</v>
      </c>
      <c r="C46" s="179">
        <v>24.1</v>
      </c>
      <c r="D46" s="179">
        <v>35.9</v>
      </c>
      <c r="E46" s="179">
        <v>35.8</v>
      </c>
      <c r="F46" s="171">
        <f t="shared" si="2"/>
        <v>1.4854771784232363</v>
      </c>
      <c r="G46" s="171">
        <f t="shared" si="3"/>
        <v>0.9972144846796657</v>
      </c>
      <c r="H46" s="179">
        <v>0</v>
      </c>
      <c r="I46" s="73">
        <v>0</v>
      </c>
    </row>
    <row r="47" spans="1:9" ht="12.75">
      <c r="A47" s="91" t="s">
        <v>34</v>
      </c>
      <c r="B47" s="69" t="s">
        <v>0</v>
      </c>
      <c r="C47" s="178">
        <v>134.9</v>
      </c>
      <c r="D47" s="178">
        <v>134.9</v>
      </c>
      <c r="E47" s="178">
        <v>131.2</v>
      </c>
      <c r="F47" s="165">
        <f t="shared" si="2"/>
        <v>0.972572275759822</v>
      </c>
      <c r="G47" s="165">
        <f t="shared" si="3"/>
        <v>0.972572275759822</v>
      </c>
      <c r="H47" s="178">
        <f>H48+H49</f>
        <v>0</v>
      </c>
      <c r="I47" s="70" t="s">
        <v>190</v>
      </c>
    </row>
    <row r="48" spans="1:9" ht="12.75">
      <c r="A48" s="92" t="s">
        <v>35</v>
      </c>
      <c r="B48" s="80" t="s">
        <v>36</v>
      </c>
      <c r="C48" s="182">
        <v>134.4</v>
      </c>
      <c r="D48" s="182">
        <v>134.4</v>
      </c>
      <c r="E48" s="182">
        <v>131.2</v>
      </c>
      <c r="F48" s="173">
        <f t="shared" si="2"/>
        <v>0.976190476190476</v>
      </c>
      <c r="G48" s="173">
        <f t="shared" si="3"/>
        <v>0.976190476190476</v>
      </c>
      <c r="H48" s="182">
        <v>0</v>
      </c>
      <c r="I48" s="81" t="s">
        <v>190</v>
      </c>
    </row>
    <row r="49" spans="1:9" ht="25.5">
      <c r="A49" s="89" t="s">
        <v>37</v>
      </c>
      <c r="B49" s="72" t="s">
        <v>193</v>
      </c>
      <c r="C49" s="179">
        <v>0.5</v>
      </c>
      <c r="D49" s="179">
        <v>0.5</v>
      </c>
      <c r="E49" s="179">
        <v>0</v>
      </c>
      <c r="F49" s="173">
        <f>E49/C49</f>
        <v>0</v>
      </c>
      <c r="G49" s="173">
        <v>0</v>
      </c>
      <c r="H49" s="179">
        <v>0</v>
      </c>
      <c r="I49" s="73" t="s">
        <v>190</v>
      </c>
    </row>
    <row r="50" spans="1:9" ht="25.5">
      <c r="A50" s="91" t="s">
        <v>38</v>
      </c>
      <c r="B50" s="69" t="s">
        <v>39</v>
      </c>
      <c r="C50" s="178">
        <v>116.5</v>
      </c>
      <c r="D50" s="178">
        <v>104.6</v>
      </c>
      <c r="E50" s="178">
        <v>78.3</v>
      </c>
      <c r="F50" s="165">
        <f t="shared" si="2"/>
        <v>0.6721030042918454</v>
      </c>
      <c r="G50" s="171">
        <f t="shared" si="3"/>
        <v>0.748565965583174</v>
      </c>
      <c r="H50" s="178">
        <f>H51+H52</f>
        <v>-91.1</v>
      </c>
      <c r="I50" s="70" t="s">
        <v>190</v>
      </c>
    </row>
    <row r="51" spans="1:9" ht="12.75">
      <c r="A51" s="89" t="s">
        <v>194</v>
      </c>
      <c r="B51" s="72" t="s">
        <v>195</v>
      </c>
      <c r="C51" s="179">
        <v>78.7</v>
      </c>
      <c r="D51" s="179">
        <v>78.7</v>
      </c>
      <c r="E51" s="179">
        <v>78.3</v>
      </c>
      <c r="F51" s="171">
        <f t="shared" si="2"/>
        <v>0.9949174078780177</v>
      </c>
      <c r="G51" s="171">
        <f t="shared" si="3"/>
        <v>0.9949174078780177</v>
      </c>
      <c r="H51" s="179">
        <f>0</f>
        <v>0</v>
      </c>
      <c r="I51" s="73" t="s">
        <v>190</v>
      </c>
    </row>
    <row r="52" spans="1:9" ht="12.75">
      <c r="A52" s="89" t="s">
        <v>40</v>
      </c>
      <c r="B52" s="72" t="s">
        <v>41</v>
      </c>
      <c r="C52" s="179">
        <v>37.8</v>
      </c>
      <c r="D52" s="179">
        <v>25.8</v>
      </c>
      <c r="E52" s="179">
        <v>0</v>
      </c>
      <c r="F52" s="171">
        <f t="shared" si="2"/>
        <v>0</v>
      </c>
      <c r="G52" s="171">
        <f t="shared" si="3"/>
        <v>0</v>
      </c>
      <c r="H52" s="179">
        <v>-91.1</v>
      </c>
      <c r="I52" s="73" t="s">
        <v>190</v>
      </c>
    </row>
    <row r="53" spans="1:9" ht="12.75">
      <c r="A53" s="90" t="s">
        <v>196</v>
      </c>
      <c r="B53" s="69" t="s">
        <v>197</v>
      </c>
      <c r="C53" s="178">
        <v>5</v>
      </c>
      <c r="D53" s="178">
        <v>0.4</v>
      </c>
      <c r="E53" s="178">
        <f>E54</f>
        <v>0</v>
      </c>
      <c r="F53" s="165">
        <f t="shared" si="2"/>
        <v>0</v>
      </c>
      <c r="G53" s="171">
        <v>0</v>
      </c>
      <c r="H53" s="178">
        <v>-15</v>
      </c>
      <c r="I53" s="70" t="s">
        <v>190</v>
      </c>
    </row>
    <row r="54" spans="1:9" ht="25.5">
      <c r="A54" s="88" t="s">
        <v>198</v>
      </c>
      <c r="B54" s="72" t="s">
        <v>199</v>
      </c>
      <c r="C54" s="179">
        <v>5</v>
      </c>
      <c r="D54" s="179">
        <v>0.4</v>
      </c>
      <c r="E54" s="179">
        <v>0</v>
      </c>
      <c r="F54" s="171">
        <f t="shared" si="2"/>
        <v>0</v>
      </c>
      <c r="G54" s="171">
        <v>0</v>
      </c>
      <c r="H54" s="179">
        <v>-15</v>
      </c>
      <c r="I54" s="73" t="s">
        <v>190</v>
      </c>
    </row>
    <row r="55" spans="1:9" ht="25.5">
      <c r="A55" s="90" t="s">
        <v>42</v>
      </c>
      <c r="B55" s="69" t="s">
        <v>43</v>
      </c>
      <c r="C55" s="178">
        <v>240.2</v>
      </c>
      <c r="D55" s="178">
        <v>240.2</v>
      </c>
      <c r="E55" s="178">
        <v>240</v>
      </c>
      <c r="F55" s="171">
        <f>E55/C55</f>
        <v>0.9991673605328893</v>
      </c>
      <c r="G55" s="171">
        <f>E55/D55</f>
        <v>0.9991673605328893</v>
      </c>
      <c r="H55" s="178">
        <v>170.8</v>
      </c>
      <c r="I55" s="73">
        <f>E55/H55</f>
        <v>1.405152224824356</v>
      </c>
    </row>
    <row r="56" spans="1:9" ht="12" customHeight="1">
      <c r="A56" s="88" t="s">
        <v>44</v>
      </c>
      <c r="B56" s="72" t="s">
        <v>45</v>
      </c>
      <c r="C56" s="179">
        <v>240.2</v>
      </c>
      <c r="D56" s="179">
        <v>240.2</v>
      </c>
      <c r="E56" s="179">
        <v>240</v>
      </c>
      <c r="F56" s="171">
        <f>E56/C56</f>
        <v>0.9991673605328893</v>
      </c>
      <c r="G56" s="171">
        <f>E56/D56</f>
        <v>0.9991673605328893</v>
      </c>
      <c r="H56" s="179">
        <v>0</v>
      </c>
      <c r="I56" s="73">
        <v>0</v>
      </c>
    </row>
    <row r="57" spans="1:10" s="177" customFormat="1" ht="12.75">
      <c r="A57" s="90" t="s">
        <v>186</v>
      </c>
      <c r="B57" s="69" t="s">
        <v>187</v>
      </c>
      <c r="C57" s="178">
        <v>10.6</v>
      </c>
      <c r="D57" s="178">
        <v>31.8</v>
      </c>
      <c r="E57" s="178">
        <v>31.8</v>
      </c>
      <c r="F57" s="165">
        <f>E57/C57</f>
        <v>3</v>
      </c>
      <c r="G57" s="165">
        <f>E57/D57</f>
        <v>1</v>
      </c>
      <c r="H57" s="178">
        <f>H58</f>
        <v>0</v>
      </c>
      <c r="I57" s="70">
        <v>0</v>
      </c>
      <c r="J57" s="176"/>
    </row>
    <row r="58" spans="1:9" ht="12.75">
      <c r="A58" s="88" t="s">
        <v>188</v>
      </c>
      <c r="B58" s="72" t="s">
        <v>189</v>
      </c>
      <c r="C58" s="179">
        <v>10.6</v>
      </c>
      <c r="D58" s="179">
        <v>31.8</v>
      </c>
      <c r="E58" s="179">
        <v>31.8</v>
      </c>
      <c r="F58" s="171">
        <f>E58/C58</f>
        <v>3</v>
      </c>
      <c r="G58" s="171">
        <f>E58/D58</f>
        <v>1</v>
      </c>
      <c r="H58" s="179">
        <f>E58-D58</f>
        <v>0</v>
      </c>
      <c r="I58" s="73">
        <v>0</v>
      </c>
    </row>
    <row r="59" spans="1:9" ht="12.75" hidden="1">
      <c r="A59" s="94">
        <v>1100</v>
      </c>
      <c r="B59" s="69" t="s">
        <v>46</v>
      </c>
      <c r="C59" s="178"/>
      <c r="D59" s="178"/>
      <c r="E59" s="178"/>
      <c r="F59" s="165"/>
      <c r="G59" s="165"/>
      <c r="H59" s="178"/>
      <c r="I59" s="70"/>
    </row>
    <row r="60" spans="1:9" ht="25.5" hidden="1">
      <c r="A60" s="93">
        <v>1105</v>
      </c>
      <c r="B60" s="72" t="s">
        <v>153</v>
      </c>
      <c r="C60" s="179"/>
      <c r="D60" s="179"/>
      <c r="E60" s="179"/>
      <c r="F60" s="171"/>
      <c r="G60" s="171"/>
      <c r="H60" s="179"/>
      <c r="I60" s="73"/>
    </row>
    <row r="61" spans="1:9" ht="12.75">
      <c r="A61" s="95"/>
      <c r="B61" s="96" t="s">
        <v>73</v>
      </c>
      <c r="C61" s="178">
        <f>C57+C55+C53+C50+C47+C45+C39</f>
        <v>841.5</v>
      </c>
      <c r="D61" s="178">
        <f>D57+D55+D53+D50+D47+D45+D39</f>
        <v>1962.9999999999998</v>
      </c>
      <c r="E61" s="178">
        <f>E39+E45+E47+E50+E55+E57</f>
        <v>1850.8999999999999</v>
      </c>
      <c r="F61" s="165">
        <f t="shared" si="2"/>
        <v>2.1995246583481878</v>
      </c>
      <c r="G61" s="165">
        <f t="shared" si="3"/>
        <v>0.9428935303107489</v>
      </c>
      <c r="H61" s="178">
        <f>H57+H55+H53+H50+H47+H45+H39</f>
        <v>1088.3</v>
      </c>
      <c r="I61" s="70">
        <f>E61/H61</f>
        <v>1.7007259027841588</v>
      </c>
    </row>
    <row r="62" spans="1:9" ht="25.5">
      <c r="A62" s="95">
        <v>7900</v>
      </c>
      <c r="B62" s="97" t="s">
        <v>61</v>
      </c>
      <c r="C62" s="178">
        <f>C34-C61</f>
        <v>0.10000000000002274</v>
      </c>
      <c r="D62" s="178">
        <f>D34-D61</f>
        <v>-199.89999999999986</v>
      </c>
      <c r="E62" s="178">
        <f>E34-E61</f>
        <v>-12.099999999999682</v>
      </c>
      <c r="F62" s="165" t="s">
        <v>190</v>
      </c>
      <c r="G62" s="165" t="s">
        <v>190</v>
      </c>
      <c r="H62" s="178">
        <f>H34-H61</f>
        <v>-1012.5999999999997</v>
      </c>
      <c r="I62" s="98">
        <f>E62/H62</f>
        <v>0.011949437092632516</v>
      </c>
    </row>
    <row r="63" spans="1:9" ht="22.5" customHeight="1" hidden="1">
      <c r="A63" s="201" t="s">
        <v>62</v>
      </c>
      <c r="B63" s="201"/>
      <c r="C63" s="201"/>
      <c r="D63" s="201"/>
      <c r="E63" s="201"/>
      <c r="F63" s="201"/>
      <c r="G63" s="201"/>
      <c r="H63" s="201"/>
      <c r="I63" s="201"/>
    </row>
    <row r="64" spans="1:9" ht="25.5" hidden="1">
      <c r="A64" s="99" t="s">
        <v>63</v>
      </c>
      <c r="B64" s="83" t="s">
        <v>64</v>
      </c>
      <c r="C64" s="100"/>
      <c r="D64" s="100"/>
      <c r="E64" s="100"/>
      <c r="F64" s="168"/>
      <c r="G64" s="168"/>
      <c r="H64" s="100"/>
      <c r="I64" s="101"/>
    </row>
    <row r="65" spans="1:9" ht="38.25" hidden="1">
      <c r="A65" s="102" t="s">
        <v>74</v>
      </c>
      <c r="B65" s="103" t="s">
        <v>75</v>
      </c>
      <c r="C65" s="100"/>
      <c r="D65" s="104"/>
      <c r="E65" s="104"/>
      <c r="F65" s="169"/>
      <c r="G65" s="169"/>
      <c r="H65" s="105"/>
      <c r="I65" s="105"/>
    </row>
    <row r="66" spans="1:9" ht="51" hidden="1">
      <c r="A66" s="102" t="s">
        <v>76</v>
      </c>
      <c r="B66" s="103" t="s">
        <v>77</v>
      </c>
      <c r="C66" s="104"/>
      <c r="D66" s="104"/>
      <c r="E66" s="104"/>
      <c r="F66" s="169"/>
      <c r="G66" s="169"/>
      <c r="H66" s="105"/>
      <c r="I66" s="105"/>
    </row>
    <row r="67" spans="1:10" s="109" customFormat="1" ht="39" customHeight="1" hidden="1">
      <c r="A67" s="106" t="s">
        <v>60</v>
      </c>
      <c r="B67" s="103" t="s">
        <v>139</v>
      </c>
      <c r="C67" s="105"/>
      <c r="D67" s="105"/>
      <c r="E67" s="105"/>
      <c r="F67" s="169"/>
      <c r="G67" s="170"/>
      <c r="H67" s="107"/>
      <c r="I67" s="108"/>
      <c r="J67" s="53"/>
    </row>
    <row r="68" spans="1:9" ht="12.75" hidden="1">
      <c r="A68" s="106" t="s">
        <v>65</v>
      </c>
      <c r="B68" s="96" t="s">
        <v>66</v>
      </c>
      <c r="C68" s="70">
        <f>C69+C70</f>
        <v>246.30000000000007</v>
      </c>
      <c r="D68" s="178">
        <f>D69+D70</f>
        <v>2957.8</v>
      </c>
      <c r="E68" s="178">
        <f>E69+E70</f>
        <v>300.1999999999998</v>
      </c>
      <c r="F68" s="165" t="s">
        <v>190</v>
      </c>
      <c r="G68" s="171" t="s">
        <v>190</v>
      </c>
      <c r="H68" s="73">
        <v>503.6</v>
      </c>
      <c r="I68" s="110">
        <f>E68/H68</f>
        <v>0.5961080222398726</v>
      </c>
    </row>
    <row r="69" spans="1:9" ht="25.5" hidden="1">
      <c r="A69" s="106" t="s">
        <v>67</v>
      </c>
      <c r="B69" s="111" t="s">
        <v>68</v>
      </c>
      <c r="C69" s="73">
        <f>-C11</f>
        <v>-355</v>
      </c>
      <c r="D69" s="179">
        <f>D11</f>
        <v>1235</v>
      </c>
      <c r="E69" s="73">
        <f>-E11</f>
        <v>-1310.7</v>
      </c>
      <c r="F69" s="171">
        <f>E69/C69</f>
        <v>3.6921126760563383</v>
      </c>
      <c r="G69" s="171">
        <f>E69/D69</f>
        <v>-1.0612955465587044</v>
      </c>
      <c r="H69" s="73">
        <v>-1904.89478</v>
      </c>
      <c r="I69" s="110">
        <f>E69/H69</f>
        <v>0.6880695006156718</v>
      </c>
    </row>
    <row r="70" spans="1:9" ht="25.5" hidden="1">
      <c r="A70" s="106" t="s">
        <v>69</v>
      </c>
      <c r="B70" s="112" t="s">
        <v>70</v>
      </c>
      <c r="C70" s="73">
        <f>C39+C45+C47+C50+C53+C57</f>
        <v>601.3000000000001</v>
      </c>
      <c r="D70" s="179">
        <f>D39+D45+D47+D50+D53+D57</f>
        <v>1722.8</v>
      </c>
      <c r="E70" s="179">
        <f>E39+E45+E47+E50+E53+E57</f>
        <v>1610.8999999999999</v>
      </c>
      <c r="F70" s="171">
        <f>E70/C70</f>
        <v>2.679028770996174</v>
      </c>
      <c r="G70" s="171">
        <f>E70/D70</f>
        <v>0.9350475969352217</v>
      </c>
      <c r="H70" s="73">
        <v>1297.73766</v>
      </c>
      <c r="I70" s="110">
        <f>E70/H70</f>
        <v>1.2413140572648558</v>
      </c>
    </row>
    <row r="71" spans="1:9" ht="25.5" hidden="1">
      <c r="A71" s="106" t="s">
        <v>69</v>
      </c>
      <c r="B71" s="112" t="s">
        <v>70</v>
      </c>
      <c r="C71" s="73">
        <v>0</v>
      </c>
      <c r="D71" s="73">
        <v>0</v>
      </c>
      <c r="E71" s="73"/>
      <c r="F71" s="171" t="e">
        <f>E71/C71</f>
        <v>#DIV/0!</v>
      </c>
      <c r="G71" s="171" t="e">
        <f>E71/D71</f>
        <v>#DIV/0!</v>
      </c>
      <c r="H71" s="73"/>
      <c r="I71" s="110" t="e">
        <f>E71/H71</f>
        <v>#DIV/0!</v>
      </c>
    </row>
    <row r="72" spans="1:9" ht="12.75">
      <c r="A72" s="127"/>
      <c r="B72" s="162"/>
      <c r="C72" s="163"/>
      <c r="D72" s="163"/>
      <c r="E72" s="163"/>
      <c r="F72" s="163"/>
      <c r="G72" s="163"/>
      <c r="H72" s="163"/>
      <c r="I72" s="164"/>
    </row>
    <row r="73" spans="1:9" ht="12.75">
      <c r="A73" s="127"/>
      <c r="B73" s="162"/>
      <c r="C73" s="163"/>
      <c r="D73" s="163"/>
      <c r="E73" s="163"/>
      <c r="F73" s="163"/>
      <c r="G73" s="163"/>
      <c r="H73" s="163"/>
      <c r="I73" s="164"/>
    </row>
    <row r="74" spans="1:9" ht="12.75">
      <c r="A74" s="127"/>
      <c r="B74" s="162"/>
      <c r="C74" s="163"/>
      <c r="D74" s="163"/>
      <c r="E74" s="163"/>
      <c r="F74" s="163"/>
      <c r="G74" s="163"/>
      <c r="H74" s="163"/>
      <c r="I74" s="164"/>
    </row>
    <row r="75" spans="1:9" ht="36" customHeight="1">
      <c r="A75" s="202" t="s">
        <v>161</v>
      </c>
      <c r="B75" s="202"/>
      <c r="C75" s="52"/>
      <c r="D75" s="52"/>
      <c r="E75" s="52"/>
      <c r="F75" s="52"/>
      <c r="G75" s="202" t="s">
        <v>212</v>
      </c>
      <c r="H75" s="202"/>
      <c r="I75" s="202"/>
    </row>
    <row r="76" spans="3:6" ht="12.75">
      <c r="C76" s="113"/>
      <c r="D76" s="113"/>
      <c r="E76" s="113"/>
      <c r="F76" s="113"/>
    </row>
  </sheetData>
  <sheetProtection/>
  <mergeCells count="11">
    <mergeCell ref="A37:I37"/>
    <mergeCell ref="A63:I63"/>
    <mergeCell ref="A75:B75"/>
    <mergeCell ref="E1:I1"/>
    <mergeCell ref="E2:I2"/>
    <mergeCell ref="E3:I3"/>
    <mergeCell ref="E4:I4"/>
    <mergeCell ref="G75:I75"/>
    <mergeCell ref="A6:I6"/>
    <mergeCell ref="A8:I8"/>
    <mergeCell ref="G9:I9"/>
  </mergeCells>
  <printOptions/>
  <pageMargins left="0.7086614173228347" right="0.1968503937007874" top="0.35433070866141736" bottom="0.1968503937007874" header="0.7086614173228347" footer="0.5118110236220472"/>
  <pageSetup fitToHeight="11" horizontalDpi="600" verticalDpi="600" orientation="portrait" paperSize="9" scale="84" r:id="rId1"/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8515625" style="1" customWidth="1"/>
    <col min="2" max="2" width="26.7109375" style="1" customWidth="1"/>
    <col min="3" max="3" width="24.7109375" style="1" customWidth="1"/>
    <col min="4" max="4" width="31.28125" style="1" customWidth="1"/>
    <col min="5" max="5" width="15.8515625" style="1" customWidth="1"/>
    <col min="6" max="6" width="11.421875" style="1" customWidth="1"/>
    <col min="7" max="16384" width="9.140625" style="1" customWidth="1"/>
  </cols>
  <sheetData>
    <row r="1" spans="5:6" ht="15">
      <c r="E1" s="194" t="s">
        <v>171</v>
      </c>
      <c r="F1" s="194"/>
    </row>
    <row r="2" spans="5:6" ht="15">
      <c r="E2" s="28" t="s">
        <v>165</v>
      </c>
      <c r="F2" s="28"/>
    </row>
    <row r="3" spans="4:6" ht="18" customHeight="1">
      <c r="D3" s="3"/>
      <c r="E3" s="4" t="s">
        <v>174</v>
      </c>
      <c r="F3" s="4"/>
    </row>
    <row r="4" spans="5:6" ht="15">
      <c r="E4" s="4" t="s">
        <v>191</v>
      </c>
      <c r="F4" s="4"/>
    </row>
    <row r="5" spans="1:8" ht="19.5" customHeight="1">
      <c r="A5" s="225" t="s">
        <v>200</v>
      </c>
      <c r="B5" s="226"/>
      <c r="C5" s="226"/>
      <c r="D5" s="226"/>
      <c r="E5" s="226"/>
      <c r="F5" s="226"/>
      <c r="G5" s="5"/>
      <c r="H5" s="5"/>
    </row>
    <row r="6" spans="1:8" ht="11.25" customHeight="1">
      <c r="A6" s="6"/>
      <c r="B6" s="5"/>
      <c r="C6" s="5"/>
      <c r="D6" s="5"/>
      <c r="E6" s="5"/>
      <c r="F6" s="5"/>
      <c r="G6" s="5"/>
      <c r="H6" s="5"/>
    </row>
    <row r="7" spans="1:8" ht="15">
      <c r="A7" s="227" t="s">
        <v>177</v>
      </c>
      <c r="B7" s="227"/>
      <c r="C7" s="227"/>
      <c r="D7" s="227"/>
      <c r="E7" s="227"/>
      <c r="F7" s="227"/>
      <c r="G7" s="5"/>
      <c r="H7" s="5"/>
    </row>
    <row r="8" spans="1:8" ht="15">
      <c r="A8" s="6"/>
      <c r="B8" s="5"/>
      <c r="C8" s="5"/>
      <c r="D8" s="5"/>
      <c r="E8" s="5"/>
      <c r="F8" s="7" t="s">
        <v>82</v>
      </c>
      <c r="G8" s="5"/>
      <c r="H8" s="5"/>
    </row>
    <row r="9" spans="1:6" ht="31.5" customHeight="1">
      <c r="A9" s="228" t="s">
        <v>111</v>
      </c>
      <c r="B9" s="215" t="s">
        <v>112</v>
      </c>
      <c r="C9" s="215" t="s">
        <v>113</v>
      </c>
      <c r="D9" s="215" t="s">
        <v>114</v>
      </c>
      <c r="E9" s="215" t="s">
        <v>178</v>
      </c>
      <c r="F9" s="215" t="s">
        <v>116</v>
      </c>
    </row>
    <row r="10" spans="1:6" ht="61.5" customHeight="1">
      <c r="A10" s="228"/>
      <c r="B10" s="215"/>
      <c r="C10" s="215"/>
      <c r="D10" s="215"/>
      <c r="E10" s="215"/>
      <c r="F10" s="215"/>
    </row>
    <row r="11" spans="1:6" s="10" customFormat="1" ht="13.5" customHeight="1">
      <c r="A11" s="8">
        <v>1</v>
      </c>
      <c r="B11" s="8">
        <v>2</v>
      </c>
      <c r="C11" s="9">
        <v>3</v>
      </c>
      <c r="D11" s="9">
        <v>4</v>
      </c>
      <c r="E11" s="9">
        <v>5</v>
      </c>
      <c r="F11" s="9">
        <v>6</v>
      </c>
    </row>
    <row r="12" spans="1:6" s="10" customFormat="1" ht="12.75" hidden="1">
      <c r="A12" s="9"/>
      <c r="B12" s="9"/>
      <c r="C12" s="9"/>
      <c r="D12" s="11"/>
      <c r="E12" s="9"/>
      <c r="F12" s="11"/>
    </row>
    <row r="13" spans="1:6" ht="43.5" customHeight="1">
      <c r="A13" s="214"/>
      <c r="B13" s="221"/>
      <c r="C13" s="218"/>
      <c r="D13" s="13"/>
      <c r="E13" s="12"/>
      <c r="F13" s="14"/>
    </row>
    <row r="14" spans="1:6" ht="0.75" customHeight="1" hidden="1">
      <c r="A14" s="219"/>
      <c r="B14" s="222"/>
      <c r="C14" s="219"/>
      <c r="D14" s="15"/>
      <c r="E14" s="16"/>
      <c r="F14" s="15"/>
    </row>
    <row r="15" spans="1:6" ht="15" hidden="1">
      <c r="A15" s="214"/>
      <c r="B15" s="218"/>
      <c r="C15" s="212"/>
      <c r="D15" s="216"/>
      <c r="E15" s="212"/>
      <c r="F15" s="212"/>
    </row>
    <row r="16" spans="1:6" ht="46.5" customHeight="1" hidden="1">
      <c r="A16" s="213"/>
      <c r="B16" s="219"/>
      <c r="C16" s="213"/>
      <c r="D16" s="217"/>
      <c r="E16" s="213"/>
      <c r="F16" s="213"/>
    </row>
    <row r="17" spans="1:6" ht="42.75" customHeight="1">
      <c r="A17" s="214"/>
      <c r="B17" s="221"/>
      <c r="C17" s="218"/>
      <c r="D17" s="13"/>
      <c r="E17" s="12"/>
      <c r="F17" s="14"/>
    </row>
    <row r="18" spans="1:6" ht="0.75" customHeight="1" hidden="1">
      <c r="A18" s="219"/>
      <c r="B18" s="222"/>
      <c r="C18" s="219"/>
      <c r="D18" s="19"/>
      <c r="E18" s="12"/>
      <c r="F18" s="12"/>
    </row>
    <row r="19" spans="1:6" ht="15" hidden="1">
      <c r="A19" s="17"/>
      <c r="B19" s="18"/>
      <c r="C19" s="12"/>
      <c r="D19" s="19"/>
      <c r="E19" s="12"/>
      <c r="F19" s="12"/>
    </row>
    <row r="20" spans="1:6" ht="14.25" customHeight="1" hidden="1">
      <c r="A20" s="17"/>
      <c r="B20" s="18"/>
      <c r="C20" s="12"/>
      <c r="D20" s="19"/>
      <c r="E20" s="12"/>
      <c r="F20" s="12"/>
    </row>
    <row r="21" spans="1:6" ht="15" hidden="1">
      <c r="A21" s="17"/>
      <c r="B21" s="18"/>
      <c r="C21" s="12"/>
      <c r="D21" s="20"/>
      <c r="E21" s="12"/>
      <c r="F21" s="12"/>
    </row>
    <row r="22" spans="1:6" ht="15" hidden="1">
      <c r="A22" s="17"/>
      <c r="B22" s="18"/>
      <c r="C22" s="12"/>
      <c r="D22" s="20"/>
      <c r="E22" s="12"/>
      <c r="F22" s="12"/>
    </row>
    <row r="23" spans="1:6" ht="15" hidden="1">
      <c r="A23" s="17"/>
      <c r="B23" s="18"/>
      <c r="C23" s="12"/>
      <c r="D23" s="20"/>
      <c r="E23" s="12"/>
      <c r="F23" s="12"/>
    </row>
    <row r="24" spans="1:6" ht="14.25" customHeight="1" hidden="1">
      <c r="A24" s="17"/>
      <c r="B24" s="21"/>
      <c r="C24" s="12"/>
      <c r="D24" s="20"/>
      <c r="E24" s="21"/>
      <c r="F24" s="12"/>
    </row>
    <row r="25" spans="1:6" ht="15" hidden="1">
      <c r="A25" s="21"/>
      <c r="B25" s="21"/>
      <c r="C25" s="12"/>
      <c r="D25" s="22"/>
      <c r="E25" s="21"/>
      <c r="F25" s="12"/>
    </row>
    <row r="26" spans="1:6" ht="15">
      <c r="A26" s="223"/>
      <c r="B26" s="223"/>
      <c r="C26" s="223"/>
      <c r="D26" s="224"/>
      <c r="E26" s="23"/>
      <c r="F26" s="23"/>
    </row>
    <row r="27" spans="1:6" ht="15">
      <c r="A27" s="223" t="s">
        <v>115</v>
      </c>
      <c r="B27" s="223"/>
      <c r="C27" s="223"/>
      <c r="D27" s="224"/>
      <c r="E27" s="23">
        <f>E26-F26</f>
        <v>0</v>
      </c>
      <c r="F27" s="23">
        <v>0</v>
      </c>
    </row>
    <row r="28" ht="2.25" customHeight="1"/>
    <row r="30" spans="1:5" ht="16.5" customHeight="1">
      <c r="A30" s="220" t="s">
        <v>161</v>
      </c>
      <c r="B30" s="220"/>
      <c r="C30" s="220"/>
      <c r="D30" s="24"/>
      <c r="E30" s="1" t="s">
        <v>176</v>
      </c>
    </row>
    <row r="31" spans="1:2" ht="19.5" customHeight="1">
      <c r="A31" s="25"/>
      <c r="B31" s="25"/>
    </row>
    <row r="32" ht="0.75" customHeight="1"/>
  </sheetData>
  <sheetProtection/>
  <mergeCells count="24">
    <mergeCell ref="E1:F1"/>
    <mergeCell ref="A5:F5"/>
    <mergeCell ref="A7:F7"/>
    <mergeCell ref="A9:A10"/>
    <mergeCell ref="B9:B10"/>
    <mergeCell ref="E9:E10"/>
    <mergeCell ref="A30:C30"/>
    <mergeCell ref="A13:A14"/>
    <mergeCell ref="B13:B14"/>
    <mergeCell ref="C13:C14"/>
    <mergeCell ref="A26:D26"/>
    <mergeCell ref="A27:D27"/>
    <mergeCell ref="A17:A18"/>
    <mergeCell ref="B17:B18"/>
    <mergeCell ref="C17:C18"/>
    <mergeCell ref="E15:E16"/>
    <mergeCell ref="F15:F16"/>
    <mergeCell ref="A15:A16"/>
    <mergeCell ref="D9:D10"/>
    <mergeCell ref="D15:D16"/>
    <mergeCell ref="F9:F10"/>
    <mergeCell ref="C9:C10"/>
    <mergeCell ref="C15:C16"/>
    <mergeCell ref="B15:B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3.28125" style="26" customWidth="1"/>
    <col min="2" max="2" width="23.28125" style="26" customWidth="1"/>
    <col min="3" max="3" width="10.28125" style="27" customWidth="1"/>
    <col min="4" max="4" width="12.8515625" style="26" customWidth="1"/>
    <col min="5" max="5" width="13.5742187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6:7" ht="15.75">
      <c r="F1" s="194" t="s">
        <v>151</v>
      </c>
      <c r="G1" s="194"/>
    </row>
    <row r="2" spans="6:7" ht="15.75">
      <c r="F2" s="28" t="s">
        <v>166</v>
      </c>
      <c r="G2" s="29"/>
    </row>
    <row r="3" spans="6:7" ht="15.75">
      <c r="F3" s="28" t="s">
        <v>174</v>
      </c>
      <c r="G3" s="29"/>
    </row>
    <row r="4" spans="6:8" ht="16.5" thickBot="1">
      <c r="F4" s="30" t="s">
        <v>201</v>
      </c>
      <c r="G4" s="30"/>
      <c r="H4" s="30"/>
    </row>
    <row r="5" spans="1:256" s="31" customFormat="1" ht="28.5" customHeight="1">
      <c r="A5" s="195" t="s">
        <v>202</v>
      </c>
      <c r="B5" s="195"/>
      <c r="C5" s="195"/>
      <c r="D5" s="195"/>
      <c r="E5" s="195"/>
      <c r="F5" s="195"/>
      <c r="G5" s="19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7" ht="18.75" customHeight="1">
      <c r="A6" s="195"/>
      <c r="B6" s="195"/>
      <c r="C6" s="195"/>
      <c r="D6" s="195"/>
      <c r="E6" s="195"/>
      <c r="F6" s="195"/>
      <c r="G6" s="195"/>
    </row>
    <row r="7" spans="1:7" ht="39" customHeight="1">
      <c r="A7" s="32"/>
      <c r="B7" s="32"/>
      <c r="C7" s="32"/>
      <c r="D7" s="32"/>
      <c r="E7" s="32"/>
      <c r="F7" s="32"/>
      <c r="G7" s="33" t="s">
        <v>82</v>
      </c>
    </row>
    <row r="8" spans="1:7" ht="30" customHeight="1">
      <c r="A8" s="196" t="s">
        <v>78</v>
      </c>
      <c r="B8" s="191" t="s">
        <v>79</v>
      </c>
      <c r="C8" s="191" t="s">
        <v>102</v>
      </c>
      <c r="D8" s="191"/>
      <c r="E8" s="191" t="s">
        <v>103</v>
      </c>
      <c r="F8" s="200" t="s">
        <v>104</v>
      </c>
      <c r="G8" s="200"/>
    </row>
    <row r="9" spans="1:7" ht="10.5" customHeight="1">
      <c r="A9" s="197"/>
      <c r="B9" s="199"/>
      <c r="C9" s="191" t="s">
        <v>105</v>
      </c>
      <c r="D9" s="191" t="s">
        <v>106</v>
      </c>
      <c r="E9" s="191"/>
      <c r="F9" s="191" t="s">
        <v>107</v>
      </c>
      <c r="G9" s="191" t="s">
        <v>108</v>
      </c>
    </row>
    <row r="10" spans="1:7" ht="33.75" customHeight="1">
      <c r="A10" s="198"/>
      <c r="B10" s="199"/>
      <c r="C10" s="191"/>
      <c r="D10" s="191"/>
      <c r="E10" s="191"/>
      <c r="F10" s="191"/>
      <c r="G10" s="191"/>
    </row>
    <row r="11" spans="1:7" s="27" customFormat="1" ht="14.25" customHeight="1">
      <c r="A11" s="38"/>
      <c r="B11" s="37"/>
      <c r="C11" s="36"/>
      <c r="D11" s="36"/>
      <c r="E11" s="36"/>
      <c r="F11" s="36" t="s">
        <v>109</v>
      </c>
      <c r="G11" s="36" t="s">
        <v>110</v>
      </c>
    </row>
    <row r="12" spans="1:7" s="42" customFormat="1" ht="14.25" customHeight="1">
      <c r="A12" s="39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</row>
    <row r="13" spans="1:7" ht="15.75" hidden="1">
      <c r="A13" s="43">
        <v>1</v>
      </c>
      <c r="B13" s="44" t="s">
        <v>141</v>
      </c>
      <c r="C13" s="23">
        <v>0</v>
      </c>
      <c r="D13" s="23">
        <v>0</v>
      </c>
      <c r="E13" s="23">
        <v>0</v>
      </c>
      <c r="F13" s="45" t="e">
        <f aca="true" t="shared" si="0" ref="F13:F29">E13/C13*100</f>
        <v>#DIV/0!</v>
      </c>
      <c r="G13" s="23" t="e">
        <f aca="true" t="shared" si="1" ref="G13:G29">E13/D13*100</f>
        <v>#DIV/0!</v>
      </c>
    </row>
    <row r="14" spans="1:7" ht="15.75">
      <c r="A14" s="46" t="s">
        <v>158</v>
      </c>
      <c r="B14" s="44" t="s">
        <v>141</v>
      </c>
      <c r="C14" s="186">
        <v>256.245</v>
      </c>
      <c r="D14" s="186">
        <v>256.245</v>
      </c>
      <c r="E14" s="186">
        <v>256.245</v>
      </c>
      <c r="F14" s="45">
        <f t="shared" si="0"/>
        <v>100</v>
      </c>
      <c r="G14" s="23">
        <f t="shared" si="1"/>
        <v>100</v>
      </c>
    </row>
    <row r="15" spans="1:7" ht="0.75" customHeight="1">
      <c r="A15" s="46">
        <v>3</v>
      </c>
      <c r="B15" s="44" t="s">
        <v>149</v>
      </c>
      <c r="C15" s="23">
        <v>0</v>
      </c>
      <c r="D15" s="23">
        <v>0</v>
      </c>
      <c r="E15" s="23">
        <v>0</v>
      </c>
      <c r="F15" s="45" t="e">
        <f t="shared" si="0"/>
        <v>#DIV/0!</v>
      </c>
      <c r="G15" s="23" t="e">
        <f t="shared" si="1"/>
        <v>#DIV/0!</v>
      </c>
    </row>
    <row r="16" spans="1:7" ht="15.75" hidden="1">
      <c r="A16" s="46">
        <v>4</v>
      </c>
      <c r="B16" s="44" t="s">
        <v>144</v>
      </c>
      <c r="C16" s="23">
        <v>0</v>
      </c>
      <c r="D16" s="23">
        <v>0</v>
      </c>
      <c r="E16" s="23">
        <v>0</v>
      </c>
      <c r="F16" s="45" t="e">
        <f t="shared" si="0"/>
        <v>#DIV/0!</v>
      </c>
      <c r="G16" s="23" t="e">
        <f t="shared" si="1"/>
        <v>#DIV/0!</v>
      </c>
    </row>
    <row r="17" spans="1:7" ht="15.75" hidden="1">
      <c r="A17" s="46">
        <v>5</v>
      </c>
      <c r="B17" s="44" t="s">
        <v>145</v>
      </c>
      <c r="C17" s="23">
        <v>0</v>
      </c>
      <c r="D17" s="23">
        <v>0</v>
      </c>
      <c r="E17" s="23">
        <v>0</v>
      </c>
      <c r="F17" s="45" t="e">
        <f t="shared" si="0"/>
        <v>#DIV/0!</v>
      </c>
      <c r="G17" s="23" t="e">
        <f t="shared" si="1"/>
        <v>#DIV/0!</v>
      </c>
    </row>
    <row r="18" spans="1:7" ht="15.75" hidden="1">
      <c r="A18" s="46">
        <v>6</v>
      </c>
      <c r="B18" s="44" t="s">
        <v>146</v>
      </c>
      <c r="C18" s="23">
        <v>0</v>
      </c>
      <c r="D18" s="23">
        <v>0</v>
      </c>
      <c r="E18" s="23">
        <v>0</v>
      </c>
      <c r="F18" s="45" t="e">
        <f t="shared" si="0"/>
        <v>#DIV/0!</v>
      </c>
      <c r="G18" s="23" t="e">
        <f t="shared" si="1"/>
        <v>#DIV/0!</v>
      </c>
    </row>
    <row r="19" spans="1:7" ht="15.75" hidden="1">
      <c r="A19" s="46">
        <v>7</v>
      </c>
      <c r="B19" s="44" t="s">
        <v>147</v>
      </c>
      <c r="C19" s="23">
        <v>0</v>
      </c>
      <c r="D19" s="23">
        <v>0</v>
      </c>
      <c r="E19" s="23">
        <v>0</v>
      </c>
      <c r="F19" s="45" t="e">
        <f t="shared" si="0"/>
        <v>#DIV/0!</v>
      </c>
      <c r="G19" s="23" t="e">
        <f t="shared" si="1"/>
        <v>#DIV/0!</v>
      </c>
    </row>
    <row r="20" spans="1:7" ht="0.75" customHeight="1">
      <c r="A20" s="46">
        <v>8</v>
      </c>
      <c r="B20" s="44" t="s">
        <v>117</v>
      </c>
      <c r="C20" s="23">
        <v>400.4</v>
      </c>
      <c r="D20" s="23">
        <v>112</v>
      </c>
      <c r="E20" s="23">
        <v>112</v>
      </c>
      <c r="F20" s="45">
        <f t="shared" si="0"/>
        <v>27.972027972027973</v>
      </c>
      <c r="G20" s="23">
        <f t="shared" si="1"/>
        <v>100</v>
      </c>
    </row>
    <row r="21" spans="1:7" ht="15.75" hidden="1">
      <c r="A21" s="46">
        <v>9</v>
      </c>
      <c r="B21" s="44" t="s">
        <v>118</v>
      </c>
      <c r="C21" s="23">
        <v>112.9</v>
      </c>
      <c r="D21" s="23">
        <v>45.16</v>
      </c>
      <c r="E21" s="23">
        <v>45.16</v>
      </c>
      <c r="F21" s="45">
        <f t="shared" si="0"/>
        <v>40</v>
      </c>
      <c r="G21" s="23">
        <f t="shared" si="1"/>
        <v>100</v>
      </c>
    </row>
    <row r="22" spans="1:7" ht="15.75" hidden="1">
      <c r="A22" s="46">
        <v>10</v>
      </c>
      <c r="B22" s="44" t="s">
        <v>119</v>
      </c>
      <c r="C22" s="23">
        <v>86</v>
      </c>
      <c r="D22" s="23">
        <v>68</v>
      </c>
      <c r="E22" s="23">
        <v>68</v>
      </c>
      <c r="F22" s="45">
        <f t="shared" si="0"/>
        <v>79.06976744186046</v>
      </c>
      <c r="G22" s="23">
        <f t="shared" si="1"/>
        <v>100</v>
      </c>
    </row>
    <row r="23" spans="1:7" ht="15.75" hidden="1">
      <c r="A23" s="46">
        <v>11</v>
      </c>
      <c r="B23" s="44" t="s">
        <v>120</v>
      </c>
      <c r="C23" s="23">
        <v>40.4</v>
      </c>
      <c r="D23" s="23">
        <v>22.624</v>
      </c>
      <c r="E23" s="23">
        <v>22.624</v>
      </c>
      <c r="F23" s="45">
        <f t="shared" si="0"/>
        <v>55.99999999999999</v>
      </c>
      <c r="G23" s="23">
        <f t="shared" si="1"/>
        <v>100</v>
      </c>
    </row>
    <row r="24" spans="1:7" ht="15.75" hidden="1">
      <c r="A24" s="46">
        <v>12</v>
      </c>
      <c r="B24" s="44" t="s">
        <v>121</v>
      </c>
      <c r="C24" s="23">
        <v>66.6</v>
      </c>
      <c r="D24" s="23">
        <v>29.97</v>
      </c>
      <c r="E24" s="23">
        <v>29.97</v>
      </c>
      <c r="F24" s="45">
        <f t="shared" si="0"/>
        <v>45</v>
      </c>
      <c r="G24" s="23">
        <f t="shared" si="1"/>
        <v>100</v>
      </c>
    </row>
    <row r="25" spans="1:7" ht="15.75" hidden="1">
      <c r="A25" s="46">
        <v>13</v>
      </c>
      <c r="B25" s="44" t="s">
        <v>122</v>
      </c>
      <c r="C25" s="23">
        <v>65.7</v>
      </c>
      <c r="D25" s="23">
        <v>29.565</v>
      </c>
      <c r="E25" s="23">
        <v>29.565</v>
      </c>
      <c r="F25" s="45">
        <f t="shared" si="0"/>
        <v>45</v>
      </c>
      <c r="G25" s="23">
        <f t="shared" si="1"/>
        <v>100</v>
      </c>
    </row>
    <row r="26" spans="1:7" ht="15.75" hidden="1">
      <c r="A26" s="46">
        <v>14</v>
      </c>
      <c r="B26" s="44" t="s">
        <v>123</v>
      </c>
      <c r="C26" s="23">
        <v>139.3</v>
      </c>
      <c r="D26" s="23">
        <v>55.72</v>
      </c>
      <c r="E26" s="23">
        <v>55.72</v>
      </c>
      <c r="F26" s="45">
        <f t="shared" si="0"/>
        <v>40</v>
      </c>
      <c r="G26" s="23">
        <f t="shared" si="1"/>
        <v>100</v>
      </c>
    </row>
    <row r="27" spans="1:7" ht="15.75" hidden="1">
      <c r="A27" s="46">
        <v>15</v>
      </c>
      <c r="B27" s="44" t="s">
        <v>124</v>
      </c>
      <c r="C27" s="23">
        <v>12</v>
      </c>
      <c r="D27" s="23">
        <v>6</v>
      </c>
      <c r="E27" s="23">
        <v>6</v>
      </c>
      <c r="F27" s="45">
        <f t="shared" si="0"/>
        <v>50</v>
      </c>
      <c r="G27" s="23">
        <f t="shared" si="1"/>
        <v>100</v>
      </c>
    </row>
    <row r="28" spans="1:7" ht="15.75" hidden="1">
      <c r="A28" s="46">
        <v>16</v>
      </c>
      <c r="B28" s="44" t="s">
        <v>125</v>
      </c>
      <c r="C28" s="23">
        <v>90.3</v>
      </c>
      <c r="D28" s="23">
        <v>36.12</v>
      </c>
      <c r="E28" s="23">
        <v>36.12</v>
      </c>
      <c r="F28" s="45">
        <f t="shared" si="0"/>
        <v>40</v>
      </c>
      <c r="G28" s="23">
        <f t="shared" si="1"/>
        <v>100</v>
      </c>
    </row>
    <row r="29" spans="1:7" ht="15.75" hidden="1">
      <c r="A29" s="46">
        <v>17</v>
      </c>
      <c r="B29" s="44" t="s">
        <v>126</v>
      </c>
      <c r="C29" s="23">
        <v>65.8</v>
      </c>
      <c r="D29" s="23">
        <v>23.688</v>
      </c>
      <c r="E29" s="23">
        <v>23.688</v>
      </c>
      <c r="F29" s="45">
        <f t="shared" si="0"/>
        <v>36</v>
      </c>
      <c r="G29" s="23">
        <f t="shared" si="1"/>
        <v>100</v>
      </c>
    </row>
    <row r="30" spans="1:7" ht="15.75" hidden="1">
      <c r="A30" s="46">
        <v>18</v>
      </c>
      <c r="B30" s="44" t="s">
        <v>127</v>
      </c>
      <c r="C30" s="23"/>
      <c r="D30" s="23"/>
      <c r="E30" s="23"/>
      <c r="F30" s="45"/>
      <c r="G30" s="23"/>
    </row>
    <row r="31" spans="1:7" ht="15.75" hidden="1">
      <c r="A31" s="46">
        <v>19</v>
      </c>
      <c r="B31" s="47" t="s">
        <v>133</v>
      </c>
      <c r="C31" s="23">
        <v>24</v>
      </c>
      <c r="D31" s="23">
        <v>12</v>
      </c>
      <c r="E31" s="23">
        <v>12</v>
      </c>
      <c r="F31" s="45">
        <f>E31/C31*100</f>
        <v>50</v>
      </c>
      <c r="G31" s="23">
        <f>E31/D31*100</f>
        <v>100</v>
      </c>
    </row>
    <row r="32" spans="1:7" ht="15.75" hidden="1">
      <c r="A32" s="46">
        <v>20</v>
      </c>
      <c r="B32" s="44" t="s">
        <v>128</v>
      </c>
      <c r="C32" s="23">
        <v>157.6</v>
      </c>
      <c r="D32" s="23">
        <v>78.8</v>
      </c>
      <c r="E32" s="23">
        <v>78.8</v>
      </c>
      <c r="F32" s="45">
        <f>E32/C32*100</f>
        <v>50</v>
      </c>
      <c r="G32" s="23">
        <f>E32/D32*100</f>
        <v>100</v>
      </c>
    </row>
    <row r="33" spans="1:7" ht="15.75" hidden="1">
      <c r="A33" s="46">
        <v>21</v>
      </c>
      <c r="B33" s="44" t="s">
        <v>129</v>
      </c>
      <c r="C33" s="23">
        <v>97.3</v>
      </c>
      <c r="D33" s="23">
        <v>6</v>
      </c>
      <c r="E33" s="23">
        <v>6</v>
      </c>
      <c r="F33" s="45">
        <f>E33/C33*100</f>
        <v>6.166495375128469</v>
      </c>
      <c r="G33" s="23">
        <f>E33/D33*100</f>
        <v>100</v>
      </c>
    </row>
    <row r="34" spans="1:7" ht="15.75" hidden="1">
      <c r="A34" s="46">
        <v>22</v>
      </c>
      <c r="B34" s="44" t="s">
        <v>130</v>
      </c>
      <c r="C34" s="23">
        <v>84.7</v>
      </c>
      <c r="D34" s="23">
        <v>33.88</v>
      </c>
      <c r="E34" s="23">
        <v>33.88</v>
      </c>
      <c r="F34" s="45">
        <f>E34/C34*100</f>
        <v>40</v>
      </c>
      <c r="G34" s="23">
        <f>E34/D34*100</f>
        <v>100</v>
      </c>
    </row>
    <row r="35" spans="1:7" ht="15.75" hidden="1">
      <c r="A35" s="46">
        <v>23</v>
      </c>
      <c r="B35" s="44" t="s">
        <v>131</v>
      </c>
      <c r="C35" s="23"/>
      <c r="D35" s="23"/>
      <c r="E35" s="23"/>
      <c r="F35" s="45"/>
      <c r="G35" s="23"/>
    </row>
    <row r="36" spans="1:7" ht="15.75" hidden="1">
      <c r="A36" s="46">
        <v>24</v>
      </c>
      <c r="B36" s="47" t="s">
        <v>132</v>
      </c>
      <c r="C36" s="23">
        <v>81</v>
      </c>
      <c r="D36" s="23">
        <v>81</v>
      </c>
      <c r="E36" s="23">
        <v>81</v>
      </c>
      <c r="F36" s="45">
        <f>E36/C36*100</f>
        <v>100</v>
      </c>
      <c r="G36" s="23">
        <f>E36/D36*100</f>
        <v>100</v>
      </c>
    </row>
    <row r="37" spans="1:7" ht="15.75" hidden="1">
      <c r="A37" s="46">
        <v>25</v>
      </c>
      <c r="B37" s="47" t="s">
        <v>134</v>
      </c>
      <c r="C37" s="23">
        <v>383</v>
      </c>
      <c r="D37" s="23">
        <v>139.45</v>
      </c>
      <c r="E37" s="23">
        <v>139.45</v>
      </c>
      <c r="F37" s="45">
        <f>E37/C37*100</f>
        <v>36.409921671018274</v>
      </c>
      <c r="G37" s="23">
        <f>E37/D37*100</f>
        <v>100</v>
      </c>
    </row>
    <row r="38" spans="1:7" ht="15.75">
      <c r="A38" s="46"/>
      <c r="B38" s="48" t="s">
        <v>47</v>
      </c>
      <c r="C38" s="49">
        <f>SUM(C13:C19)</f>
        <v>256.245</v>
      </c>
      <c r="D38" s="49">
        <f>SUM(D13:D19)</f>
        <v>256.245</v>
      </c>
      <c r="E38" s="49">
        <f>SUM(E13:E19)</f>
        <v>256.245</v>
      </c>
      <c r="F38" s="50">
        <f>E38/C38*100</f>
        <v>100</v>
      </c>
      <c r="G38" s="50">
        <f>E38/D38*100</f>
        <v>100</v>
      </c>
    </row>
    <row r="39" ht="47.25" customHeight="1"/>
    <row r="40" spans="1:7" ht="15.75">
      <c r="A40" s="192" t="s">
        <v>161</v>
      </c>
      <c r="B40" s="192"/>
      <c r="C40" s="192"/>
      <c r="D40" s="192"/>
      <c r="E40" s="229"/>
      <c r="F40" s="192" t="s">
        <v>176</v>
      </c>
      <c r="G40" s="209"/>
    </row>
  </sheetData>
  <sheetProtection/>
  <mergeCells count="13">
    <mergeCell ref="D9:D10"/>
    <mergeCell ref="F9:F10"/>
    <mergeCell ref="G9:G10"/>
    <mergeCell ref="A40:E40"/>
    <mergeCell ref="F40:G40"/>
    <mergeCell ref="F1:G1"/>
    <mergeCell ref="A5:G6"/>
    <mergeCell ref="A8:A10"/>
    <mergeCell ref="B8:B10"/>
    <mergeCell ref="C8:D8"/>
    <mergeCell ref="E8:E10"/>
    <mergeCell ref="F8:G8"/>
    <mergeCell ref="C9:C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.28125" style="26" customWidth="1"/>
    <col min="2" max="2" width="23.28125" style="26" customWidth="1"/>
    <col min="3" max="3" width="10.28125" style="27" customWidth="1"/>
    <col min="4" max="4" width="12.8515625" style="26" customWidth="1"/>
    <col min="5" max="5" width="13.5742187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6:7" ht="15.75">
      <c r="F1" s="194" t="s">
        <v>151</v>
      </c>
      <c r="G1" s="194"/>
    </row>
    <row r="2" spans="6:7" ht="15.75">
      <c r="F2" s="28" t="s">
        <v>166</v>
      </c>
      <c r="G2" s="29"/>
    </row>
    <row r="3" spans="6:7" ht="15.75">
      <c r="F3" s="28" t="s">
        <v>175</v>
      </c>
      <c r="G3" s="29"/>
    </row>
    <row r="4" spans="6:8" ht="12" customHeight="1">
      <c r="F4" s="30" t="s">
        <v>209</v>
      </c>
      <c r="G4" s="30"/>
      <c r="H4" s="30"/>
    </row>
    <row r="5" spans="6:8" ht="30" customHeight="1">
      <c r="F5" s="30"/>
      <c r="G5" s="30"/>
      <c r="H5" s="30"/>
    </row>
    <row r="6" spans="1:8" ht="15.75">
      <c r="A6" s="195" t="s">
        <v>204</v>
      </c>
      <c r="B6" s="195"/>
      <c r="C6" s="195"/>
      <c r="D6" s="195"/>
      <c r="E6" s="195"/>
      <c r="F6" s="195"/>
      <c r="G6" s="195"/>
      <c r="H6" s="30"/>
    </row>
    <row r="7" spans="1:7" ht="18.75" customHeight="1">
      <c r="A7" s="195"/>
      <c r="B7" s="195"/>
      <c r="C7" s="195"/>
      <c r="D7" s="195"/>
      <c r="E7" s="195"/>
      <c r="F7" s="195"/>
      <c r="G7" s="195"/>
    </row>
    <row r="8" spans="1:7" ht="39" customHeight="1">
      <c r="A8" s="32"/>
      <c r="B8" s="32"/>
      <c r="C8" s="32"/>
      <c r="D8" s="32"/>
      <c r="E8" s="32"/>
      <c r="F8" s="32"/>
      <c r="G8" s="33" t="s">
        <v>82</v>
      </c>
    </row>
    <row r="9" spans="1:7" ht="30" customHeight="1">
      <c r="A9" s="196" t="s">
        <v>78</v>
      </c>
      <c r="B9" s="191" t="s">
        <v>79</v>
      </c>
      <c r="C9" s="191" t="s">
        <v>102</v>
      </c>
      <c r="D9" s="191"/>
      <c r="E9" s="191" t="s">
        <v>103</v>
      </c>
      <c r="F9" s="200" t="s">
        <v>104</v>
      </c>
      <c r="G9" s="200"/>
    </row>
    <row r="10" spans="1:7" ht="30" customHeight="1">
      <c r="A10" s="197"/>
      <c r="B10" s="199"/>
      <c r="C10" s="191" t="s">
        <v>205</v>
      </c>
      <c r="D10" s="191" t="s">
        <v>206</v>
      </c>
      <c r="E10" s="191"/>
      <c r="F10" s="191" t="s">
        <v>207</v>
      </c>
      <c r="G10" s="191" t="s">
        <v>208</v>
      </c>
    </row>
    <row r="11" spans="1:7" ht="37.5" customHeight="1">
      <c r="A11" s="198"/>
      <c r="B11" s="199"/>
      <c r="C11" s="191"/>
      <c r="D11" s="191"/>
      <c r="E11" s="191"/>
      <c r="F11" s="191"/>
      <c r="G11" s="191"/>
    </row>
    <row r="12" spans="1:7" s="27" customFormat="1" ht="14.25" customHeight="1">
      <c r="A12" s="38"/>
      <c r="B12" s="37"/>
      <c r="C12" s="36"/>
      <c r="D12" s="36"/>
      <c r="E12" s="36"/>
      <c r="F12" s="36" t="s">
        <v>109</v>
      </c>
      <c r="G12" s="36" t="s">
        <v>110</v>
      </c>
    </row>
    <row r="13" spans="1:7" s="42" customFormat="1" ht="14.25" customHeight="1">
      <c r="A13" s="39">
        <v>1</v>
      </c>
      <c r="B13" s="40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</row>
    <row r="14" spans="1:7" ht="15.75">
      <c r="A14" s="46" t="s">
        <v>158</v>
      </c>
      <c r="B14" s="44" t="s">
        <v>141</v>
      </c>
      <c r="C14" s="182">
        <v>141.3</v>
      </c>
      <c r="D14" s="182">
        <v>141.3</v>
      </c>
      <c r="E14" s="182">
        <v>35.3</v>
      </c>
      <c r="F14" s="188">
        <f>E14/C14</f>
        <v>0.2498230714791224</v>
      </c>
      <c r="G14" s="188">
        <f>E14/D14</f>
        <v>0.2498230714791224</v>
      </c>
    </row>
    <row r="15" spans="1:7" ht="15.75">
      <c r="A15" s="46"/>
      <c r="B15" s="48" t="s">
        <v>47</v>
      </c>
      <c r="C15" s="49">
        <f>C14</f>
        <v>141.3</v>
      </c>
      <c r="D15" s="49">
        <f>D14</f>
        <v>141.3</v>
      </c>
      <c r="E15" s="49">
        <f>E14</f>
        <v>35.3</v>
      </c>
      <c r="F15" s="189">
        <f>F14</f>
        <v>0.2498230714791224</v>
      </c>
      <c r="G15" s="189">
        <f>G14</f>
        <v>0.2498230714791224</v>
      </c>
    </row>
    <row r="16" ht="47.25" customHeight="1"/>
    <row r="17" spans="1:7" ht="15.75">
      <c r="A17" s="192" t="s">
        <v>161</v>
      </c>
      <c r="B17" s="192"/>
      <c r="C17" s="192"/>
      <c r="D17" s="192"/>
      <c r="E17" s="230"/>
      <c r="F17" s="192" t="s">
        <v>176</v>
      </c>
      <c r="G17" s="193"/>
    </row>
  </sheetData>
  <sheetProtection/>
  <mergeCells count="13">
    <mergeCell ref="E9:E11"/>
    <mergeCell ref="F9:G9"/>
    <mergeCell ref="C10:C11"/>
    <mergeCell ref="D10:D11"/>
    <mergeCell ref="F10:F11"/>
    <mergeCell ref="G10:G11"/>
    <mergeCell ref="A17:E17"/>
    <mergeCell ref="F17:G17"/>
    <mergeCell ref="F1:G1"/>
    <mergeCell ref="A6:G7"/>
    <mergeCell ref="A9:A11"/>
    <mergeCell ref="B9:B11"/>
    <mergeCell ref="C9:D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7.7109375" style="129" customWidth="1"/>
    <col min="2" max="2" width="40.57421875" style="34" customWidth="1"/>
    <col min="3" max="3" width="11.28125" style="129" customWidth="1"/>
    <col min="4" max="4" width="23.57421875" style="129" customWidth="1"/>
    <col min="5" max="16384" width="9.140625" style="129" customWidth="1"/>
  </cols>
  <sheetData>
    <row r="1" spans="3:4" ht="16.5" customHeight="1">
      <c r="C1" s="210" t="s">
        <v>211</v>
      </c>
      <c r="D1" s="210"/>
    </row>
    <row r="2" spans="3:5" ht="16.5" customHeight="1">
      <c r="C2" s="211" t="s">
        <v>167</v>
      </c>
      <c r="D2" s="211"/>
      <c r="E2" s="131"/>
    </row>
    <row r="3" spans="3:5" ht="16.5" customHeight="1">
      <c r="C3" s="211" t="s">
        <v>174</v>
      </c>
      <c r="D3" s="211"/>
      <c r="E3" s="131"/>
    </row>
    <row r="4" spans="3:5" ht="16.5" customHeight="1">
      <c r="C4" s="130"/>
      <c r="D4" s="130" t="s">
        <v>210</v>
      </c>
      <c r="E4" s="131"/>
    </row>
    <row r="5" spans="1:4" ht="46.5" customHeight="1">
      <c r="A5" s="231" t="s">
        <v>203</v>
      </c>
      <c r="B5" s="231"/>
      <c r="C5" s="231"/>
      <c r="D5" s="231"/>
    </row>
    <row r="6" spans="2:4" ht="12" customHeight="1">
      <c r="B6" s="232" t="s">
        <v>82</v>
      </c>
      <c r="C6" s="232"/>
      <c r="D6" s="232"/>
    </row>
    <row r="7" spans="1:4" ht="34.5" customHeight="1">
      <c r="A7" s="132" t="s">
        <v>78</v>
      </c>
      <c r="B7" s="37" t="s">
        <v>83</v>
      </c>
      <c r="C7" s="37" t="s">
        <v>84</v>
      </c>
      <c r="D7" s="37" t="s">
        <v>85</v>
      </c>
    </row>
    <row r="8" spans="1:4" s="10" customFormat="1" ht="12.75">
      <c r="A8" s="133">
        <v>1</v>
      </c>
      <c r="B8" s="134">
        <v>2</v>
      </c>
      <c r="C8" s="135">
        <v>3</v>
      </c>
      <c r="D8" s="135">
        <v>4</v>
      </c>
    </row>
    <row r="9" spans="1:4" ht="15.75">
      <c r="A9" s="136">
        <v>1</v>
      </c>
      <c r="B9" s="137" t="s">
        <v>96</v>
      </c>
      <c r="C9" s="138"/>
      <c r="D9" s="138">
        <v>0</v>
      </c>
    </row>
    <row r="10" spans="1:4" ht="13.5" customHeight="1">
      <c r="A10" s="136"/>
      <c r="B10" s="137" t="s">
        <v>86</v>
      </c>
      <c r="C10" s="136"/>
      <c r="D10" s="136"/>
    </row>
    <row r="11" spans="1:4" ht="15" customHeight="1">
      <c r="A11" s="136" t="s">
        <v>87</v>
      </c>
      <c r="B11" s="137"/>
      <c r="C11" s="136"/>
      <c r="D11" s="136"/>
    </row>
    <row r="12" spans="1:4" ht="13.5" customHeight="1">
      <c r="A12" s="136" t="s">
        <v>88</v>
      </c>
      <c r="B12" s="137"/>
      <c r="C12" s="136"/>
      <c r="D12" s="136"/>
    </row>
    <row r="13" spans="1:4" ht="15.75">
      <c r="A13" s="136" t="s">
        <v>89</v>
      </c>
      <c r="B13" s="137"/>
      <c r="C13" s="136"/>
      <c r="D13" s="136"/>
    </row>
    <row r="14" spans="1:4" ht="31.5" customHeight="1">
      <c r="A14" s="136">
        <v>2</v>
      </c>
      <c r="B14" s="137" t="s">
        <v>164</v>
      </c>
      <c r="C14" s="139"/>
      <c r="D14" s="139">
        <v>0</v>
      </c>
    </row>
    <row r="15" spans="1:4" ht="17.25" customHeight="1">
      <c r="A15" s="136"/>
      <c r="B15" s="137" t="s">
        <v>86</v>
      </c>
      <c r="C15" s="139"/>
      <c r="D15" s="139"/>
    </row>
    <row r="16" spans="1:4" ht="15.75" customHeight="1">
      <c r="A16" s="136" t="s">
        <v>90</v>
      </c>
      <c r="B16" s="137"/>
      <c r="C16" s="139"/>
      <c r="D16" s="139"/>
    </row>
    <row r="17" spans="1:4" ht="16.5" customHeight="1">
      <c r="A17" s="136" t="s">
        <v>91</v>
      </c>
      <c r="B17" s="140"/>
      <c r="C17" s="139"/>
      <c r="D17" s="141"/>
    </row>
    <row r="18" spans="1:4" ht="15.75">
      <c r="A18" s="142" t="s">
        <v>92</v>
      </c>
      <c r="B18" s="137"/>
      <c r="C18" s="143"/>
      <c r="D18" s="144"/>
    </row>
    <row r="19" spans="1:4" ht="55.5" customHeight="1">
      <c r="A19" s="136">
        <v>3</v>
      </c>
      <c r="B19" s="137" t="s">
        <v>163</v>
      </c>
      <c r="C19" s="139" t="s">
        <v>80</v>
      </c>
      <c r="D19" s="139">
        <v>0</v>
      </c>
    </row>
    <row r="20" spans="1:4" ht="14.25" customHeight="1">
      <c r="A20" s="136"/>
      <c r="B20" s="137" t="s">
        <v>86</v>
      </c>
      <c r="C20" s="144"/>
      <c r="D20" s="136"/>
    </row>
    <row r="21" spans="1:4" ht="15.75">
      <c r="A21" s="136" t="s">
        <v>93</v>
      </c>
      <c r="B21" s="137" t="s">
        <v>135</v>
      </c>
      <c r="C21" s="144" t="s">
        <v>80</v>
      </c>
      <c r="D21" s="144">
        <v>0</v>
      </c>
    </row>
    <row r="22" spans="1:4" ht="15.75">
      <c r="A22" s="136" t="s">
        <v>94</v>
      </c>
      <c r="B22" s="137"/>
      <c r="C22" s="144"/>
      <c r="D22" s="144"/>
    </row>
    <row r="23" spans="1:4" ht="15.75">
      <c r="A23" s="136" t="s">
        <v>95</v>
      </c>
      <c r="B23" s="137"/>
      <c r="C23" s="144"/>
      <c r="D23" s="144"/>
    </row>
    <row r="24" spans="1:4" ht="28.5" customHeight="1">
      <c r="A24" s="136">
        <v>4</v>
      </c>
      <c r="B24" s="137" t="s">
        <v>136</v>
      </c>
      <c r="C24" s="141"/>
      <c r="D24" s="145">
        <v>0</v>
      </c>
    </row>
    <row r="25" spans="1:4" ht="15.75">
      <c r="A25" s="142" t="s">
        <v>97</v>
      </c>
      <c r="B25" s="137"/>
      <c r="C25" s="141"/>
      <c r="D25" s="144"/>
    </row>
    <row r="26" spans="1:4" ht="50.25" customHeight="1">
      <c r="A26" s="136">
        <v>5</v>
      </c>
      <c r="B26" s="137" t="s">
        <v>162</v>
      </c>
      <c r="C26" s="146"/>
      <c r="D26" s="146">
        <v>0</v>
      </c>
    </row>
    <row r="27" spans="1:4" ht="14.25" customHeight="1">
      <c r="A27" s="136"/>
      <c r="B27" s="137" t="s">
        <v>86</v>
      </c>
      <c r="C27" s="136"/>
      <c r="D27" s="144"/>
    </row>
    <row r="28" spans="1:4" ht="15.75">
      <c r="A28" s="136" t="s">
        <v>98</v>
      </c>
      <c r="B28" s="137"/>
      <c r="C28" s="144"/>
      <c r="D28" s="144"/>
    </row>
    <row r="29" spans="1:4" ht="15.75">
      <c r="A29" s="142" t="s">
        <v>99</v>
      </c>
      <c r="B29" s="137"/>
      <c r="C29" s="144"/>
      <c r="D29" s="136"/>
    </row>
    <row r="30" spans="1:4" ht="15.75">
      <c r="A30" s="142" t="s">
        <v>100</v>
      </c>
      <c r="B30" s="137"/>
      <c r="C30" s="144"/>
      <c r="D30" s="136"/>
    </row>
    <row r="31" spans="1:4" ht="17.25" customHeight="1">
      <c r="A31" s="136"/>
      <c r="B31" s="147" t="s">
        <v>101</v>
      </c>
      <c r="C31" s="144"/>
      <c r="D31" s="148">
        <v>0</v>
      </c>
    </row>
    <row r="32" spans="1:4" ht="17.25" customHeight="1">
      <c r="A32" s="149"/>
      <c r="B32" s="150"/>
      <c r="C32" s="151"/>
      <c r="D32" s="10"/>
    </row>
    <row r="33" spans="1:4" ht="17.25" customHeight="1">
      <c r="A33" s="233" t="s">
        <v>161</v>
      </c>
      <c r="B33" s="233"/>
      <c r="C33" s="152"/>
      <c r="D33" s="153" t="s">
        <v>176</v>
      </c>
    </row>
    <row r="34" spans="1:4" ht="15.75">
      <c r="A34" s="10"/>
      <c r="B34" s="2"/>
      <c r="C34" s="10"/>
      <c r="D34" s="10"/>
    </row>
  </sheetData>
  <sheetProtection/>
  <mergeCells count="6">
    <mergeCell ref="C1:D1"/>
    <mergeCell ref="A5:D5"/>
    <mergeCell ref="B6:D6"/>
    <mergeCell ref="A33:B33"/>
    <mergeCell ref="C2:D2"/>
    <mergeCell ref="C3:D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2019-01-29T12:01:42Z</cp:lastPrinted>
  <dcterms:created xsi:type="dcterms:W3CDTF">1996-10-08T23:32:33Z</dcterms:created>
  <dcterms:modified xsi:type="dcterms:W3CDTF">2019-01-30T06:25:24Z</dcterms:modified>
  <cp:category/>
  <cp:version/>
  <cp:contentType/>
  <cp:contentStatus/>
</cp:coreProperties>
</file>